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Э\Приказ УО по физической культуре 29-30.10.2025\"/>
    </mc:Choice>
  </mc:AlternateContent>
  <xr:revisionPtr revIDLastSave="0" documentId="13_ncr:1_{E445E59B-505E-43C2-B032-42A65E4E3C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8 класс юноши" sheetId="1" r:id="rId1"/>
    <sheet name="7-8 класс девушки" sheetId="3" r:id="rId2"/>
    <sheet name="9-11 класс юноши" sheetId="2" r:id="rId3"/>
    <sheet name="9-11 класс девушки" sheetId="4" r:id="rId4"/>
  </sheets>
  <definedNames>
    <definedName name="_xlnm._FilterDatabase" localSheetId="1" hidden="1">'7-8 класс девушки'!$A$12:$Q$49</definedName>
    <definedName name="_xlnm._FilterDatabase" localSheetId="0" hidden="1">'7-8 класс юноши'!$A$12:$Q$82</definedName>
    <definedName name="_xlnm._FilterDatabase" localSheetId="3" hidden="1">'9-11 класс девушки'!$A$12:$Q$53</definedName>
    <definedName name="_xlnm._FilterDatabase" localSheetId="2" hidden="1">'9-11 класс юноши'!$A$12:$Q$105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1" l="1"/>
  <c r="N64" i="1"/>
  <c r="O64" i="1" s="1"/>
  <c r="J47" i="4"/>
  <c r="J48" i="4"/>
  <c r="J29" i="4"/>
  <c r="J21" i="4"/>
  <c r="J39" i="4"/>
  <c r="J20" i="4"/>
  <c r="J49" i="4"/>
  <c r="J50" i="4"/>
  <c r="J15" i="4"/>
  <c r="J24" i="4"/>
  <c r="J18" i="4"/>
  <c r="J23" i="4"/>
  <c r="J25" i="4"/>
  <c r="J32" i="4"/>
  <c r="J16" i="4"/>
  <c r="J19" i="4"/>
  <c r="J17" i="4"/>
  <c r="J36" i="4"/>
  <c r="J51" i="4"/>
  <c r="J52" i="4"/>
  <c r="J53" i="4"/>
  <c r="J34" i="4"/>
  <c r="J28" i="4"/>
  <c r="J31" i="4"/>
  <c r="J33" i="4"/>
  <c r="J41" i="4"/>
  <c r="J35" i="4"/>
  <c r="J30" i="4"/>
  <c r="J40" i="4"/>
  <c r="J26" i="4"/>
  <c r="J22" i="4"/>
  <c r="J27" i="4"/>
  <c r="J37" i="4"/>
  <c r="J42" i="4"/>
  <c r="J43" i="4"/>
  <c r="J44" i="4"/>
  <c r="J45" i="4"/>
  <c r="J46" i="4"/>
  <c r="J38" i="4"/>
  <c r="J78" i="2"/>
  <c r="J79" i="2"/>
  <c r="J80" i="2"/>
  <c r="J81" i="2"/>
  <c r="J47" i="2"/>
  <c r="J71" i="2"/>
  <c r="J82" i="2"/>
  <c r="J56" i="2"/>
  <c r="J83" i="2"/>
  <c r="J51" i="2"/>
  <c r="J45" i="2"/>
  <c r="J16" i="2"/>
  <c r="J35" i="2"/>
  <c r="J84" i="2"/>
  <c r="J19" i="2"/>
  <c r="J48" i="2"/>
  <c r="J18" i="2"/>
  <c r="J34" i="2"/>
  <c r="J85" i="2"/>
  <c r="J44" i="2"/>
  <c r="J36" i="2"/>
  <c r="J29" i="2"/>
  <c r="J49" i="2"/>
  <c r="J46" i="2"/>
  <c r="J27" i="2"/>
  <c r="J64" i="2"/>
  <c r="J17" i="2"/>
  <c r="J24" i="2"/>
  <c r="J86" i="2"/>
  <c r="J20" i="2"/>
  <c r="J25" i="2"/>
  <c r="J43" i="2"/>
  <c r="J21" i="2"/>
  <c r="J40" i="2"/>
  <c r="J23" i="2"/>
  <c r="J87" i="2"/>
  <c r="J88" i="2"/>
  <c r="J89" i="2"/>
  <c r="J39" i="2"/>
  <c r="J53" i="2"/>
  <c r="J38" i="2"/>
  <c r="J90" i="2"/>
  <c r="J66" i="2"/>
  <c r="J70" i="2"/>
  <c r="J41" i="2"/>
  <c r="J28" i="2"/>
  <c r="J32" i="2"/>
  <c r="J91" i="2"/>
  <c r="J92" i="2"/>
  <c r="J93" i="2"/>
  <c r="J22" i="2"/>
  <c r="J63" i="2"/>
  <c r="J15" i="2"/>
  <c r="J52" i="2"/>
  <c r="J94" i="2"/>
  <c r="J26" i="2"/>
  <c r="J95" i="2"/>
  <c r="J96" i="2"/>
  <c r="J97" i="2"/>
  <c r="J72" i="2"/>
  <c r="J68" i="2"/>
  <c r="J98" i="2"/>
  <c r="J99" i="2"/>
  <c r="J100" i="2"/>
  <c r="J101" i="2"/>
  <c r="J42" i="2"/>
  <c r="J57" i="2"/>
  <c r="J61" i="2"/>
  <c r="J59" i="2"/>
  <c r="J62" i="2"/>
  <c r="J31" i="2"/>
  <c r="J67" i="2"/>
  <c r="J58" i="2"/>
  <c r="J37" i="2"/>
  <c r="J50" i="2"/>
  <c r="J54" i="2"/>
  <c r="J60" i="2"/>
  <c r="J74" i="2"/>
  <c r="J102" i="2"/>
  <c r="J103" i="2"/>
  <c r="J33" i="2"/>
  <c r="J55" i="2"/>
  <c r="J104" i="2"/>
  <c r="J105" i="2"/>
  <c r="J73" i="2"/>
  <c r="J65" i="2"/>
  <c r="J69" i="2"/>
  <c r="J75" i="2"/>
  <c r="J76" i="2"/>
  <c r="J77" i="2"/>
  <c r="J30" i="2"/>
  <c r="J16" i="3"/>
  <c r="J19" i="3"/>
  <c r="J41" i="3"/>
  <c r="J42" i="3"/>
  <c r="J35" i="3"/>
  <c r="J30" i="3"/>
  <c r="J43" i="3"/>
  <c r="J38" i="3"/>
  <c r="J37" i="3"/>
  <c r="J25" i="3"/>
  <c r="J21" i="3"/>
  <c r="J29" i="3"/>
  <c r="J15" i="3"/>
  <c r="J44" i="3"/>
  <c r="J28" i="3"/>
  <c r="J22" i="3"/>
  <c r="J23" i="3"/>
  <c r="J45" i="3"/>
  <c r="J24" i="3"/>
  <c r="J34" i="3"/>
  <c r="J32" i="3"/>
  <c r="J18" i="3"/>
  <c r="J40" i="3"/>
  <c r="J46" i="3"/>
  <c r="J47" i="3"/>
  <c r="J48" i="3"/>
  <c r="J31" i="3"/>
  <c r="J49" i="3"/>
  <c r="J17" i="3"/>
  <c r="J27" i="3"/>
  <c r="J39" i="3"/>
  <c r="J36" i="3"/>
  <c r="J33" i="3"/>
  <c r="J26" i="3"/>
  <c r="J20" i="3"/>
  <c r="J53" i="1"/>
  <c r="J63" i="1"/>
  <c r="J18" i="1"/>
  <c r="J65" i="1"/>
  <c r="J20" i="1"/>
  <c r="J50" i="1"/>
  <c r="J60" i="1"/>
  <c r="P60" i="1" s="1"/>
  <c r="J25" i="1"/>
  <c r="J66" i="1"/>
  <c r="J36" i="1"/>
  <c r="J55" i="1"/>
  <c r="J41" i="1"/>
  <c r="J67" i="1"/>
  <c r="J27" i="1"/>
  <c r="J68" i="1"/>
  <c r="J15" i="1"/>
  <c r="J69" i="1"/>
  <c r="J29" i="1"/>
  <c r="J58" i="1"/>
  <c r="J70" i="1"/>
  <c r="J24" i="1"/>
  <c r="J71" i="1"/>
  <c r="J17" i="1"/>
  <c r="J30" i="1"/>
  <c r="J59" i="1"/>
  <c r="J23" i="1"/>
  <c r="J22" i="1"/>
  <c r="J39" i="1"/>
  <c r="J19" i="1"/>
  <c r="J61" i="1"/>
  <c r="J43" i="1"/>
  <c r="J38" i="1"/>
  <c r="J72" i="1"/>
  <c r="J73" i="1"/>
  <c r="J21" i="1"/>
  <c r="J28" i="1"/>
  <c r="J74" i="1"/>
  <c r="J75" i="1"/>
  <c r="J76" i="1"/>
  <c r="J35" i="1"/>
  <c r="J33" i="1"/>
  <c r="J77" i="1"/>
  <c r="J26" i="1"/>
  <c r="J42" i="1"/>
  <c r="J40" i="1"/>
  <c r="J56" i="1"/>
  <c r="J51" i="1"/>
  <c r="J57" i="1"/>
  <c r="J78" i="1"/>
  <c r="J37" i="1"/>
  <c r="J47" i="1"/>
  <c r="J45" i="1"/>
  <c r="J48" i="1"/>
  <c r="J44" i="1"/>
  <c r="J52" i="1"/>
  <c r="J46" i="1"/>
  <c r="J62" i="1"/>
  <c r="J34" i="1"/>
  <c r="J31" i="1"/>
  <c r="J54" i="1"/>
  <c r="J32" i="1"/>
  <c r="J79" i="1"/>
  <c r="J16" i="1"/>
  <c r="J80" i="1"/>
  <c r="J49" i="1"/>
  <c r="P64" i="1" l="1"/>
  <c r="N16" i="3"/>
  <c r="N19" i="3"/>
  <c r="N41" i="3"/>
  <c r="N42" i="3"/>
  <c r="N35" i="3"/>
  <c r="N30" i="3"/>
  <c r="N43" i="3"/>
  <c r="N38" i="3"/>
  <c r="N37" i="3"/>
  <c r="N25" i="3"/>
  <c r="N21" i="3"/>
  <c r="N29" i="3"/>
  <c r="N15" i="3"/>
  <c r="N44" i="3"/>
  <c r="N28" i="3"/>
  <c r="N22" i="3"/>
  <c r="N23" i="3"/>
  <c r="N45" i="3"/>
  <c r="N24" i="3"/>
  <c r="N34" i="3"/>
  <c r="N32" i="3"/>
  <c r="N18" i="3"/>
  <c r="N40" i="3"/>
  <c r="O40" i="3" s="1"/>
  <c r="P40" i="3" s="1"/>
  <c r="N46" i="3"/>
  <c r="N47" i="3"/>
  <c r="N48" i="3"/>
  <c r="N31" i="3"/>
  <c r="N49" i="3"/>
  <c r="N17" i="3"/>
  <c r="N27" i="3"/>
  <c r="N39" i="3"/>
  <c r="N36" i="3"/>
  <c r="N33" i="3"/>
  <c r="N26" i="3"/>
  <c r="N53" i="1"/>
  <c r="N63" i="1"/>
  <c r="N18" i="1"/>
  <c r="N65" i="1"/>
  <c r="N20" i="1"/>
  <c r="N50" i="1"/>
  <c r="N60" i="1"/>
  <c r="N25" i="1"/>
  <c r="N66" i="1"/>
  <c r="N36" i="1"/>
  <c r="N55" i="1"/>
  <c r="N41" i="1"/>
  <c r="N67" i="1"/>
  <c r="O67" i="1" s="1"/>
  <c r="P67" i="1" s="1"/>
  <c r="N27" i="1"/>
  <c r="N68" i="1"/>
  <c r="O68" i="1" s="1"/>
  <c r="P68" i="1" s="1"/>
  <c r="N15" i="1"/>
  <c r="N69" i="1"/>
  <c r="O69" i="1" s="1"/>
  <c r="P69" i="1" s="1"/>
  <c r="N29" i="1"/>
  <c r="N58" i="1"/>
  <c r="N70" i="1"/>
  <c r="N24" i="1"/>
  <c r="N71" i="1"/>
  <c r="N17" i="1"/>
  <c r="N30" i="1"/>
  <c r="N59" i="1"/>
  <c r="O59" i="1" s="1"/>
  <c r="P59" i="1" s="1"/>
  <c r="N23" i="1"/>
  <c r="N22" i="1"/>
  <c r="N39" i="1"/>
  <c r="N19" i="1"/>
  <c r="N61" i="1"/>
  <c r="N43" i="1"/>
  <c r="N38" i="1"/>
  <c r="N72" i="1"/>
  <c r="N73" i="1"/>
  <c r="N21" i="1"/>
  <c r="N28" i="1"/>
  <c r="N74" i="1"/>
  <c r="O74" i="1" s="1"/>
  <c r="P74" i="1" s="1"/>
  <c r="N75" i="1"/>
  <c r="N76" i="1"/>
  <c r="N35" i="1"/>
  <c r="N33" i="1"/>
  <c r="N77" i="1"/>
  <c r="N26" i="1"/>
  <c r="N42" i="1"/>
  <c r="N40" i="1"/>
  <c r="N56" i="1"/>
  <c r="N51" i="1"/>
  <c r="N57" i="1"/>
  <c r="N37" i="1"/>
  <c r="N47" i="1"/>
  <c r="N45" i="1"/>
  <c r="N48" i="1"/>
  <c r="N44" i="1"/>
  <c r="N52" i="1"/>
  <c r="N46" i="1"/>
  <c r="N62" i="1"/>
  <c r="N34" i="1"/>
  <c r="N31" i="1"/>
  <c r="N54" i="1"/>
  <c r="N32" i="1"/>
  <c r="N16" i="1"/>
  <c r="N80" i="1"/>
  <c r="L18" i="1"/>
  <c r="L20" i="1"/>
  <c r="O20" i="1" s="1"/>
  <c r="P20" i="1" s="1"/>
  <c r="L50" i="1"/>
  <c r="L25" i="1"/>
  <c r="L36" i="1"/>
  <c r="L55" i="1"/>
  <c r="O55" i="1" s="1"/>
  <c r="P55" i="1" s="1"/>
  <c r="L41" i="1"/>
  <c r="L27" i="1"/>
  <c r="L15" i="1"/>
  <c r="L29" i="1"/>
  <c r="O58" i="1"/>
  <c r="P58" i="1" s="1"/>
  <c r="L24" i="1"/>
  <c r="O24" i="1" s="1"/>
  <c r="P24" i="1" s="1"/>
  <c r="L17" i="1"/>
  <c r="O17" i="1" s="1"/>
  <c r="P17" i="1" s="1"/>
  <c r="L30" i="1"/>
  <c r="L23" i="1"/>
  <c r="L22" i="1"/>
  <c r="L39" i="1"/>
  <c r="L19" i="1"/>
  <c r="O19" i="1" s="1"/>
  <c r="P19" i="1" s="1"/>
  <c r="L43" i="1"/>
  <c r="O43" i="1" s="1"/>
  <c r="L38" i="1"/>
  <c r="L21" i="1"/>
  <c r="O21" i="1" s="1"/>
  <c r="P21" i="1" s="1"/>
  <c r="L28" i="1"/>
  <c r="O76" i="1"/>
  <c r="P76" i="1" s="1"/>
  <c r="L35" i="1"/>
  <c r="L33" i="1"/>
  <c r="O33" i="1" s="1"/>
  <c r="P33" i="1" s="1"/>
  <c r="L26" i="1"/>
  <c r="O26" i="1" s="1"/>
  <c r="P26" i="1" s="1"/>
  <c r="L42" i="1"/>
  <c r="L40" i="1"/>
  <c r="O40" i="1" s="1"/>
  <c r="P40" i="1" s="1"/>
  <c r="L56" i="1"/>
  <c r="L51" i="1"/>
  <c r="O51" i="1" s="1"/>
  <c r="L57" i="1"/>
  <c r="O78" i="1"/>
  <c r="P78" i="1" s="1"/>
  <c r="L37" i="1"/>
  <c r="L47" i="1"/>
  <c r="O47" i="1" s="1"/>
  <c r="P47" i="1" s="1"/>
  <c r="L45" i="1"/>
  <c r="L48" i="1"/>
  <c r="O48" i="1" s="1"/>
  <c r="P48" i="1" s="1"/>
  <c r="L44" i="1"/>
  <c r="L52" i="1"/>
  <c r="O52" i="1" s="1"/>
  <c r="P52" i="1" s="1"/>
  <c r="L46" i="1"/>
  <c r="L34" i="1"/>
  <c r="L31" i="1"/>
  <c r="O31" i="1" s="1"/>
  <c r="P31" i="1" s="1"/>
  <c r="L54" i="1"/>
  <c r="L32" i="1"/>
  <c r="O32" i="1" s="1"/>
  <c r="P32" i="1" s="1"/>
  <c r="L16" i="1"/>
  <c r="O16" i="1" s="1"/>
  <c r="L53" i="1"/>
  <c r="L49" i="1"/>
  <c r="N21" i="4"/>
  <c r="N39" i="4"/>
  <c r="O39" i="4" s="1"/>
  <c r="P39" i="4" s="1"/>
  <c r="N20" i="4"/>
  <c r="N49" i="4"/>
  <c r="O49" i="4" s="1"/>
  <c r="P49" i="4" s="1"/>
  <c r="N50" i="4"/>
  <c r="O50" i="4" s="1"/>
  <c r="P50" i="4" s="1"/>
  <c r="N15" i="4"/>
  <c r="N24" i="4"/>
  <c r="N18" i="4"/>
  <c r="N23" i="4"/>
  <c r="N25" i="4"/>
  <c r="N32" i="4"/>
  <c r="N16" i="4"/>
  <c r="N19" i="4"/>
  <c r="N17" i="4"/>
  <c r="N36" i="4"/>
  <c r="O36" i="4" s="1"/>
  <c r="P36" i="4" s="1"/>
  <c r="N51" i="4"/>
  <c r="N52" i="4"/>
  <c r="O52" i="4" s="1"/>
  <c r="P52" i="4" s="1"/>
  <c r="N53" i="4"/>
  <c r="N34" i="4"/>
  <c r="N28" i="4"/>
  <c r="N31" i="4"/>
  <c r="N33" i="4"/>
  <c r="N41" i="4"/>
  <c r="O41" i="4" s="1"/>
  <c r="P41" i="4" s="1"/>
  <c r="N35" i="4"/>
  <c r="N30" i="4"/>
  <c r="N40" i="4"/>
  <c r="N26" i="4"/>
  <c r="N22" i="4"/>
  <c r="N27" i="4"/>
  <c r="N37" i="4"/>
  <c r="O37" i="4" s="1"/>
  <c r="P37" i="4" s="1"/>
  <c r="N42" i="4"/>
  <c r="O42" i="4" s="1"/>
  <c r="P42" i="4" s="1"/>
  <c r="N43" i="4"/>
  <c r="O43" i="4" s="1"/>
  <c r="P43" i="4" s="1"/>
  <c r="N44" i="4"/>
  <c r="N45" i="4"/>
  <c r="N46" i="4"/>
  <c r="N38" i="4"/>
  <c r="O38" i="4" s="1"/>
  <c r="P38" i="4" s="1"/>
  <c r="N47" i="4"/>
  <c r="N48" i="4"/>
  <c r="O48" i="4" s="1"/>
  <c r="P48" i="4" s="1"/>
  <c r="N29" i="4"/>
  <c r="L23" i="4"/>
  <c r="O23" i="4" s="1"/>
  <c r="P23" i="4" s="1"/>
  <c r="L25" i="4"/>
  <c r="L32" i="4"/>
  <c r="O32" i="4" s="1"/>
  <c r="P32" i="4" s="1"/>
  <c r="L16" i="4"/>
  <c r="L19" i="4"/>
  <c r="O19" i="4" s="1"/>
  <c r="P19" i="4" s="1"/>
  <c r="L17" i="4"/>
  <c r="L34" i="4"/>
  <c r="O34" i="4" s="1"/>
  <c r="P34" i="4" s="1"/>
  <c r="L28" i="4"/>
  <c r="O28" i="4" s="1"/>
  <c r="P28" i="4" s="1"/>
  <c r="L31" i="4"/>
  <c r="O31" i="4" s="1"/>
  <c r="P31" i="4" s="1"/>
  <c r="L33" i="4"/>
  <c r="L35" i="4"/>
  <c r="L30" i="4"/>
  <c r="O30" i="4" s="1"/>
  <c r="P30" i="4" s="1"/>
  <c r="L26" i="4"/>
  <c r="O26" i="4" s="1"/>
  <c r="P26" i="4" s="1"/>
  <c r="L22" i="4"/>
  <c r="O22" i="4" s="1"/>
  <c r="P22" i="4" s="1"/>
  <c r="L27" i="4"/>
  <c r="O27" i="4" s="1"/>
  <c r="P27" i="4" s="1"/>
  <c r="O44" i="4"/>
  <c r="P44" i="4" s="1"/>
  <c r="O47" i="4"/>
  <c r="P47" i="4" s="1"/>
  <c r="L29" i="4"/>
  <c r="L21" i="4"/>
  <c r="O21" i="4" s="1"/>
  <c r="P21" i="4" s="1"/>
  <c r="L20" i="4"/>
  <c r="O20" i="4" s="1"/>
  <c r="P20" i="4" s="1"/>
  <c r="L15" i="4"/>
  <c r="O15" i="4" s="1"/>
  <c r="P15" i="4" s="1"/>
  <c r="L24" i="4"/>
  <c r="O24" i="4" s="1"/>
  <c r="P24" i="4" s="1"/>
  <c r="L18" i="4"/>
  <c r="O18" i="4" s="1"/>
  <c r="P18" i="4" s="1"/>
  <c r="N78" i="2"/>
  <c r="N79" i="2"/>
  <c r="N80" i="2"/>
  <c r="O80" i="2" s="1"/>
  <c r="P80" i="2" s="1"/>
  <c r="N81" i="2"/>
  <c r="O81" i="2" s="1"/>
  <c r="P81" i="2" s="1"/>
  <c r="N47" i="2"/>
  <c r="N71" i="2"/>
  <c r="O71" i="2" s="1"/>
  <c r="P71" i="2" s="1"/>
  <c r="N82" i="2"/>
  <c r="O82" i="2" s="1"/>
  <c r="P82" i="2" s="1"/>
  <c r="N56" i="2"/>
  <c r="N83" i="2"/>
  <c r="N51" i="2"/>
  <c r="N45" i="2"/>
  <c r="N16" i="2"/>
  <c r="N35" i="2"/>
  <c r="N84" i="2"/>
  <c r="N19" i="2"/>
  <c r="N48" i="2"/>
  <c r="N18" i="2"/>
  <c r="N34" i="2"/>
  <c r="N85" i="2"/>
  <c r="O85" i="2" s="1"/>
  <c r="P85" i="2" s="1"/>
  <c r="N44" i="2"/>
  <c r="N36" i="2"/>
  <c r="N29" i="2"/>
  <c r="N49" i="2"/>
  <c r="N46" i="2"/>
  <c r="N27" i="2"/>
  <c r="N64" i="2"/>
  <c r="N17" i="2"/>
  <c r="N24" i="2"/>
  <c r="N86" i="2"/>
  <c r="O86" i="2" s="1"/>
  <c r="P86" i="2" s="1"/>
  <c r="N20" i="2"/>
  <c r="N25" i="2"/>
  <c r="N43" i="2"/>
  <c r="N21" i="2"/>
  <c r="N40" i="2"/>
  <c r="N23" i="2"/>
  <c r="N87" i="2"/>
  <c r="N88" i="2"/>
  <c r="N89" i="2"/>
  <c r="N39" i="2"/>
  <c r="N53" i="2"/>
  <c r="N38" i="2"/>
  <c r="N90" i="2"/>
  <c r="N66" i="2"/>
  <c r="O66" i="2" s="1"/>
  <c r="P66" i="2" s="1"/>
  <c r="N70" i="2"/>
  <c r="O70" i="2" s="1"/>
  <c r="P70" i="2" s="1"/>
  <c r="N41" i="2"/>
  <c r="N28" i="2"/>
  <c r="N32" i="2"/>
  <c r="N91" i="2"/>
  <c r="O91" i="2" s="1"/>
  <c r="P91" i="2" s="1"/>
  <c r="N92" i="2"/>
  <c r="N93" i="2"/>
  <c r="N22" i="2"/>
  <c r="N63" i="2"/>
  <c r="N15" i="2"/>
  <c r="N52" i="2"/>
  <c r="N94" i="2"/>
  <c r="O94" i="2" s="1"/>
  <c r="P94" i="2" s="1"/>
  <c r="N26" i="2"/>
  <c r="N95" i="2"/>
  <c r="N96" i="2"/>
  <c r="N97" i="2"/>
  <c r="O97" i="2" s="1"/>
  <c r="P97" i="2" s="1"/>
  <c r="N72" i="2"/>
  <c r="O72" i="2" s="1"/>
  <c r="P72" i="2" s="1"/>
  <c r="N68" i="2"/>
  <c r="O68" i="2" s="1"/>
  <c r="P68" i="2" s="1"/>
  <c r="N98" i="2"/>
  <c r="N99" i="2"/>
  <c r="O99" i="2" s="1"/>
  <c r="P99" i="2" s="1"/>
  <c r="N100" i="2"/>
  <c r="O100" i="2" s="1"/>
  <c r="P100" i="2" s="1"/>
  <c r="N101" i="2"/>
  <c r="N42" i="2"/>
  <c r="N57" i="2"/>
  <c r="N61" i="2"/>
  <c r="N59" i="2"/>
  <c r="N62" i="2"/>
  <c r="N31" i="2"/>
  <c r="N67" i="2"/>
  <c r="O67" i="2" s="1"/>
  <c r="P67" i="2" s="1"/>
  <c r="N58" i="2"/>
  <c r="N37" i="2"/>
  <c r="N50" i="2"/>
  <c r="N54" i="2"/>
  <c r="N60" i="2"/>
  <c r="N74" i="2"/>
  <c r="N102" i="2"/>
  <c r="O102" i="2" s="1"/>
  <c r="P102" i="2" s="1"/>
  <c r="N103" i="2"/>
  <c r="O103" i="2" s="1"/>
  <c r="P103" i="2" s="1"/>
  <c r="N33" i="2"/>
  <c r="N55" i="2"/>
  <c r="N104" i="2"/>
  <c r="O104" i="2" s="1"/>
  <c r="P104" i="2" s="1"/>
  <c r="N105" i="2"/>
  <c r="O105" i="2" s="1"/>
  <c r="P105" i="2" s="1"/>
  <c r="N73" i="2"/>
  <c r="N65" i="2"/>
  <c r="N69" i="2"/>
  <c r="O69" i="2" s="1"/>
  <c r="P69" i="2" s="1"/>
  <c r="N75" i="2"/>
  <c r="O75" i="2" s="1"/>
  <c r="P75" i="2" s="1"/>
  <c r="N76" i="2"/>
  <c r="N77" i="2"/>
  <c r="O77" i="2" s="1"/>
  <c r="P77" i="2" s="1"/>
  <c r="N30" i="2"/>
  <c r="L30" i="2"/>
  <c r="L47" i="2"/>
  <c r="O47" i="2" s="1"/>
  <c r="P47" i="2" s="1"/>
  <c r="L56" i="2"/>
  <c r="O56" i="2" s="1"/>
  <c r="P56" i="2" s="1"/>
  <c r="L51" i="2"/>
  <c r="L45" i="2"/>
  <c r="L16" i="2"/>
  <c r="L35" i="2"/>
  <c r="O35" i="2" s="1"/>
  <c r="P35" i="2" s="1"/>
  <c r="L19" i="2"/>
  <c r="L48" i="2"/>
  <c r="O48" i="2" s="1"/>
  <c r="P48" i="2" s="1"/>
  <c r="L18" i="2"/>
  <c r="L34" i="2"/>
  <c r="L44" i="2"/>
  <c r="O44" i="2" s="1"/>
  <c r="P44" i="2" s="1"/>
  <c r="L36" i="2"/>
  <c r="O36" i="2" s="1"/>
  <c r="P36" i="2" s="1"/>
  <c r="L29" i="2"/>
  <c r="L49" i="2"/>
  <c r="L46" i="2"/>
  <c r="O46" i="2" s="1"/>
  <c r="P46" i="2" s="1"/>
  <c r="L27" i="2"/>
  <c r="L17" i="2"/>
  <c r="L24" i="2"/>
  <c r="O24" i="2" s="1"/>
  <c r="P24" i="2" s="1"/>
  <c r="L20" i="2"/>
  <c r="L25" i="2"/>
  <c r="O25" i="2" s="1"/>
  <c r="P25" i="2" s="1"/>
  <c r="L43" i="2"/>
  <c r="O43" i="2" s="1"/>
  <c r="P43" i="2" s="1"/>
  <c r="L21" i="2"/>
  <c r="L40" i="2"/>
  <c r="L23" i="2"/>
  <c r="O23" i="2" s="1"/>
  <c r="P23" i="2" s="1"/>
  <c r="O87" i="2"/>
  <c r="P87" i="2" s="1"/>
  <c r="O88" i="2"/>
  <c r="P88" i="2" s="1"/>
  <c r="L39" i="2"/>
  <c r="L53" i="2"/>
  <c r="O53" i="2" s="1"/>
  <c r="P53" i="2" s="1"/>
  <c r="L38" i="2"/>
  <c r="L41" i="2"/>
  <c r="O41" i="2" s="1"/>
  <c r="P41" i="2" s="1"/>
  <c r="L28" i="2"/>
  <c r="L32" i="2"/>
  <c r="O32" i="2" s="1"/>
  <c r="P32" i="2" s="1"/>
  <c r="L22" i="2"/>
  <c r="O63" i="2"/>
  <c r="P63" i="2" s="1"/>
  <c r="L52" i="2"/>
  <c r="L26" i="2"/>
  <c r="O26" i="2" s="1"/>
  <c r="P26" i="2" s="1"/>
  <c r="L42" i="2"/>
  <c r="L57" i="2"/>
  <c r="L61" i="2"/>
  <c r="O61" i="2" s="1"/>
  <c r="P61" i="2" s="1"/>
  <c r="L59" i="2"/>
  <c r="O59" i="2" s="1"/>
  <c r="P59" i="2" s="1"/>
  <c r="L62" i="2"/>
  <c r="L31" i="2"/>
  <c r="L58" i="2"/>
  <c r="L37" i="2"/>
  <c r="L50" i="2"/>
  <c r="L54" i="2"/>
  <c r="O54" i="2" s="1"/>
  <c r="P54" i="2" s="1"/>
  <c r="L60" i="2"/>
  <c r="O60" i="2" s="1"/>
  <c r="P60" i="2" s="1"/>
  <c r="L33" i="2"/>
  <c r="L55" i="2"/>
  <c r="O73" i="2"/>
  <c r="P73" i="2" s="1"/>
  <c r="L15" i="2"/>
  <c r="O15" i="2" s="1"/>
  <c r="P15" i="2" s="1"/>
  <c r="N20" i="3"/>
  <c r="L19" i="3"/>
  <c r="O41" i="3"/>
  <c r="P41" i="3" s="1"/>
  <c r="L35" i="3"/>
  <c r="L30" i="3"/>
  <c r="O43" i="3"/>
  <c r="P43" i="3" s="1"/>
  <c r="L38" i="3"/>
  <c r="O38" i="3" s="1"/>
  <c r="P38" i="3" s="1"/>
  <c r="L37" i="3"/>
  <c r="L25" i="3"/>
  <c r="L21" i="3"/>
  <c r="O21" i="3" s="1"/>
  <c r="P21" i="3" s="1"/>
  <c r="L29" i="3"/>
  <c r="L15" i="3"/>
  <c r="L28" i="3"/>
  <c r="O28" i="3" s="1"/>
  <c r="P28" i="3" s="1"/>
  <c r="L22" i="3"/>
  <c r="O22" i="3" s="1"/>
  <c r="P22" i="3" s="1"/>
  <c r="L23" i="3"/>
  <c r="L24" i="3"/>
  <c r="O24" i="3" s="1"/>
  <c r="P24" i="3" s="1"/>
  <c r="L34" i="3"/>
  <c r="L32" i="3"/>
  <c r="L18" i="3"/>
  <c r="O46" i="3"/>
  <c r="P46" i="3" s="1"/>
  <c r="L31" i="3"/>
  <c r="O31" i="3" s="1"/>
  <c r="P31" i="3" s="1"/>
  <c r="L17" i="3"/>
  <c r="L27" i="3"/>
  <c r="L39" i="3"/>
  <c r="O39" i="3" s="1"/>
  <c r="P39" i="3" s="1"/>
  <c r="L36" i="3"/>
  <c r="O36" i="3" s="1"/>
  <c r="P36" i="3" s="1"/>
  <c r="L33" i="3"/>
  <c r="L26" i="3"/>
  <c r="L20" i="3"/>
  <c r="O20" i="3" s="1"/>
  <c r="P20" i="3" s="1"/>
  <c r="L16" i="3"/>
  <c r="N49" i="1"/>
  <c r="O16" i="4" l="1"/>
  <c r="P16" i="4" s="1"/>
  <c r="O25" i="4"/>
  <c r="P25" i="4" s="1"/>
  <c r="O29" i="4"/>
  <c r="P29" i="4" s="1"/>
  <c r="O22" i="2"/>
  <c r="P22" i="2" s="1"/>
  <c r="O17" i="2"/>
  <c r="P17" i="2" s="1"/>
  <c r="O57" i="2"/>
  <c r="P57" i="2" s="1"/>
  <c r="O49" i="2"/>
  <c r="P49" i="2" s="1"/>
  <c r="O19" i="2"/>
  <c r="P19" i="2" s="1"/>
  <c r="O30" i="2"/>
  <c r="P30" i="2" s="1"/>
  <c r="O50" i="2"/>
  <c r="P50" i="2" s="1"/>
  <c r="O39" i="2"/>
  <c r="P39" i="2" s="1"/>
  <c r="O45" i="2"/>
  <c r="P45" i="2" s="1"/>
  <c r="O31" i="2"/>
  <c r="P31" i="2" s="1"/>
  <c r="O49" i="1"/>
  <c r="O35" i="1"/>
  <c r="P35" i="1" s="1"/>
  <c r="O30" i="1"/>
  <c r="P30" i="1" s="1"/>
  <c r="O25" i="1"/>
  <c r="P25" i="1" s="1"/>
  <c r="O46" i="1"/>
  <c r="P46" i="1" s="1"/>
  <c r="O22" i="1"/>
  <c r="P22" i="1" s="1"/>
  <c r="O62" i="1"/>
  <c r="P62" i="1" s="1"/>
  <c r="O33" i="4"/>
  <c r="P33" i="4" s="1"/>
  <c r="O17" i="4"/>
  <c r="P17" i="4" s="1"/>
  <c r="O18" i="3"/>
  <c r="P18" i="3" s="1"/>
  <c r="O30" i="3"/>
  <c r="P30" i="3" s="1"/>
  <c r="O37" i="1"/>
  <c r="P37" i="1" s="1"/>
  <c r="O29" i="1"/>
  <c r="P29" i="1" s="1"/>
  <c r="O18" i="1"/>
  <c r="P18" i="1" s="1"/>
  <c r="O48" i="3"/>
  <c r="P48" i="3" s="1"/>
  <c r="O32" i="3"/>
  <c r="P32" i="3" s="1"/>
  <c r="O25" i="3"/>
  <c r="P25" i="3" s="1"/>
  <c r="O35" i="3"/>
  <c r="P35" i="3" s="1"/>
  <c r="O54" i="1"/>
  <c r="P54" i="1" s="1"/>
  <c r="O42" i="1"/>
  <c r="P42" i="1" s="1"/>
  <c r="O39" i="1"/>
  <c r="P39" i="1" s="1"/>
  <c r="O41" i="1"/>
  <c r="P41" i="1" s="1"/>
  <c r="O47" i="3"/>
  <c r="P47" i="3" s="1"/>
  <c r="O34" i="3"/>
  <c r="P34" i="3" s="1"/>
  <c r="O37" i="3"/>
  <c r="P37" i="3" s="1"/>
  <c r="O42" i="3"/>
  <c r="P42" i="3" s="1"/>
  <c r="O90" i="2"/>
  <c r="P90" i="2" s="1"/>
  <c r="O64" i="2"/>
  <c r="P64" i="2" s="1"/>
  <c r="O79" i="2"/>
  <c r="P79" i="2" s="1"/>
  <c r="O55" i="2"/>
  <c r="P55" i="2" s="1"/>
  <c r="O37" i="2"/>
  <c r="P37" i="2" s="1"/>
  <c r="O42" i="2"/>
  <c r="P42" i="2" s="1"/>
  <c r="O96" i="2"/>
  <c r="P96" i="2" s="1"/>
  <c r="O92" i="2"/>
  <c r="P92" i="2" s="1"/>
  <c r="O38" i="2"/>
  <c r="P38" i="2" s="1"/>
  <c r="O21" i="2"/>
  <c r="P21" i="2" s="1"/>
  <c r="O27" i="2"/>
  <c r="P27" i="2" s="1"/>
  <c r="O18" i="2"/>
  <c r="P18" i="2" s="1"/>
  <c r="O83" i="2"/>
  <c r="P83" i="2" s="1"/>
  <c r="O78" i="2"/>
  <c r="P78" i="2" s="1"/>
  <c r="O44" i="1"/>
  <c r="P44" i="1" s="1"/>
  <c r="O75" i="1"/>
  <c r="P75" i="1" s="1"/>
  <c r="O71" i="1"/>
  <c r="P71" i="1" s="1"/>
  <c r="O50" i="1"/>
  <c r="P50" i="1" s="1"/>
  <c r="O93" i="2"/>
  <c r="P93" i="2" s="1"/>
  <c r="O40" i="2"/>
  <c r="P40" i="2" s="1"/>
  <c r="O34" i="2"/>
  <c r="P34" i="2" s="1"/>
  <c r="O51" i="2"/>
  <c r="P51" i="2" s="1"/>
  <c r="O33" i="2"/>
  <c r="P33" i="2" s="1"/>
  <c r="O58" i="2"/>
  <c r="P58" i="2" s="1"/>
  <c r="O101" i="2"/>
  <c r="P101" i="2" s="1"/>
  <c r="O95" i="2"/>
  <c r="P95" i="2" s="1"/>
  <c r="O80" i="1"/>
  <c r="P80" i="1" s="1"/>
  <c r="O57" i="1"/>
  <c r="P57" i="1" s="1"/>
  <c r="O38" i="1"/>
  <c r="P38" i="1" s="1"/>
  <c r="O15" i="1"/>
  <c r="P15" i="1" s="1"/>
  <c r="O53" i="1"/>
  <c r="O27" i="3"/>
  <c r="P27" i="3" s="1"/>
  <c r="O44" i="3"/>
  <c r="P44" i="3" s="1"/>
  <c r="O46" i="4"/>
  <c r="P46" i="4" s="1"/>
  <c r="O40" i="4"/>
  <c r="P40" i="4" s="1"/>
  <c r="O53" i="4"/>
  <c r="P53" i="4" s="1"/>
  <c r="O34" i="1"/>
  <c r="P34" i="1" s="1"/>
  <c r="O77" i="1"/>
  <c r="P77" i="1" s="1"/>
  <c r="O23" i="1"/>
  <c r="P23" i="1" s="1"/>
  <c r="O36" i="1"/>
  <c r="P36" i="1" s="1"/>
  <c r="O26" i="3"/>
  <c r="P26" i="3" s="1"/>
  <c r="O17" i="3"/>
  <c r="P17" i="3" s="1"/>
  <c r="O45" i="3"/>
  <c r="P45" i="3" s="1"/>
  <c r="O15" i="3"/>
  <c r="P15" i="3" s="1"/>
  <c r="O19" i="3"/>
  <c r="P19" i="3" s="1"/>
  <c r="O28" i="2"/>
  <c r="P28" i="2" s="1"/>
  <c r="O89" i="2"/>
  <c r="P89" i="2" s="1"/>
  <c r="O20" i="2"/>
  <c r="P20" i="2" s="1"/>
  <c r="O29" i="2"/>
  <c r="P29" i="2" s="1"/>
  <c r="O84" i="2"/>
  <c r="P84" i="2" s="1"/>
  <c r="O76" i="2"/>
  <c r="P76" i="2" s="1"/>
  <c r="O45" i="4"/>
  <c r="P45" i="4" s="1"/>
  <c r="P16" i="1"/>
  <c r="P51" i="1"/>
  <c r="O45" i="1"/>
  <c r="P45" i="1" s="1"/>
  <c r="O28" i="1"/>
  <c r="P28" i="1" s="1"/>
  <c r="P70" i="1"/>
  <c r="O65" i="1"/>
  <c r="P65" i="1" s="1"/>
  <c r="O33" i="3"/>
  <c r="P33" i="3" s="1"/>
  <c r="O49" i="3"/>
  <c r="P49" i="3" s="1"/>
  <c r="O23" i="3"/>
  <c r="P23" i="3" s="1"/>
  <c r="O29" i="3"/>
  <c r="P29" i="3" s="1"/>
  <c r="O16" i="3"/>
  <c r="P16" i="3" s="1"/>
  <c r="O65" i="2"/>
  <c r="P65" i="2" s="1"/>
  <c r="O74" i="2"/>
  <c r="P74" i="2" s="1"/>
  <c r="O62" i="2"/>
  <c r="P62" i="2" s="1"/>
  <c r="O98" i="2"/>
  <c r="P98" i="2" s="1"/>
  <c r="O52" i="2"/>
  <c r="P52" i="2" s="1"/>
  <c r="O35" i="4"/>
  <c r="P35" i="4" s="1"/>
  <c r="O51" i="4"/>
  <c r="P51" i="4" s="1"/>
  <c r="O79" i="1"/>
  <c r="P79" i="1" s="1"/>
  <c r="O56" i="1"/>
  <c r="P56" i="1" s="1"/>
  <c r="P61" i="1"/>
  <c r="O27" i="1"/>
  <c r="P27" i="1" s="1"/>
  <c r="P53" i="1"/>
  <c r="P43" i="1"/>
  <c r="O16" i="2"/>
  <c r="P16" i="2" s="1"/>
  <c r="P49" i="1"/>
</calcChain>
</file>

<file path=xl/sharedStrings.xml><?xml version="1.0" encoding="utf-8"?>
<sst xmlns="http://schemas.openxmlformats.org/spreadsheetml/2006/main" count="1534" uniqueCount="495">
  <si>
    <t xml:space="preserve">Класс:  </t>
  </si>
  <si>
    <t>№</t>
  </si>
  <si>
    <t>Фамилия</t>
  </si>
  <si>
    <t>Имя</t>
  </si>
  <si>
    <t>Отчество</t>
  </si>
  <si>
    <t xml:space="preserve">МО </t>
  </si>
  <si>
    <t>Сумма баллов теоретического тура</t>
  </si>
  <si>
    <r>
      <t xml:space="preserve">1-е испытание                         </t>
    </r>
    <r>
      <rPr>
        <sz val="12"/>
        <color indexed="8"/>
        <rFont val="Times New Roman"/>
        <family val="1"/>
        <charset val="204"/>
      </rPr>
      <t>(баскетбол)</t>
    </r>
  </si>
  <si>
    <r>
      <t xml:space="preserve">2-е испытание                     </t>
    </r>
    <r>
      <rPr>
        <sz val="12"/>
        <color indexed="8"/>
        <rFont val="Times New Roman"/>
        <family val="1"/>
        <charset val="204"/>
      </rPr>
      <t xml:space="preserve"> (гимнастика)</t>
    </r>
  </si>
  <si>
    <t>Статус диплома (победитель, призер, участник)</t>
  </si>
  <si>
    <r>
      <t xml:space="preserve">Результат                           </t>
    </r>
    <r>
      <rPr>
        <sz val="12"/>
        <color indexed="8"/>
        <rFont val="Times New Roman"/>
        <family val="1"/>
        <charset val="204"/>
      </rPr>
      <t xml:space="preserve"> (баллы)</t>
    </r>
  </si>
  <si>
    <t xml:space="preserve">и муниципального этапа, разработанными центральными предметно-методическими комиссиями, а также в требованиях к проведению муниципального этапа </t>
  </si>
  <si>
    <t xml:space="preserve"> всероссийской олимпиады школьников по физической культуре.</t>
  </si>
  <si>
    <t>участников  муниципального этапа всероссийской олимпиады школьников</t>
  </si>
  <si>
    <t>по физической культуре</t>
  </si>
  <si>
    <r>
      <t xml:space="preserve">Результат                            </t>
    </r>
    <r>
      <rPr>
        <sz val="12"/>
        <color indexed="8"/>
        <rFont val="Times New Roman"/>
        <family val="1"/>
        <charset val="204"/>
      </rPr>
      <t>(сек.)</t>
    </r>
  </si>
  <si>
    <t>Класс 
обучения</t>
  </si>
  <si>
    <t>Класс, за который выступает</t>
  </si>
  <si>
    <t>Зачетный балл теоретического тура *</t>
  </si>
  <si>
    <r>
      <t xml:space="preserve">* - </t>
    </r>
    <r>
      <rPr>
        <b/>
        <sz val="12"/>
        <color indexed="8"/>
        <rFont val="Times New Roman"/>
        <family val="1"/>
        <charset val="204"/>
      </rPr>
      <t>Зачетные баллы теоретического и каждого из испытаний практического тура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рассчитываются по формулам</t>
    </r>
    <r>
      <rPr>
        <sz val="12"/>
        <color indexed="8"/>
        <rFont val="Times New Roman"/>
        <family val="1"/>
        <charset val="204"/>
      </rPr>
      <t xml:space="preserve">, указанным в методических рекомендациях школьного </t>
    </r>
  </si>
  <si>
    <t>Зачетный балл *</t>
  </si>
  <si>
    <t>Зачетный балл  *</t>
  </si>
  <si>
    <t>Зачетный балл практического тура **</t>
  </si>
  <si>
    <r>
      <t xml:space="preserve">** - </t>
    </r>
    <r>
      <rPr>
        <b/>
        <sz val="12"/>
        <color indexed="8"/>
        <rFont val="Times New Roman"/>
        <family val="1"/>
        <charset val="204"/>
      </rPr>
      <t xml:space="preserve">Зачетный балл практического тура </t>
    </r>
    <r>
      <rPr>
        <sz val="12"/>
        <color indexed="8"/>
        <rFont val="Times New Roman"/>
        <family val="1"/>
        <charset val="204"/>
      </rPr>
      <t>представляет собой сумму зачетных баллов каждого из испытаний практического тура.</t>
    </r>
  </si>
  <si>
    <r>
      <t xml:space="preserve">*** - </t>
    </r>
    <r>
      <rPr>
        <b/>
        <sz val="12"/>
        <color indexed="8"/>
        <rFont val="Times New Roman"/>
        <family val="1"/>
        <charset val="204"/>
      </rPr>
      <t>Итоговый зачетный балл</t>
    </r>
    <r>
      <rPr>
        <sz val="12"/>
        <color indexed="8"/>
        <rFont val="Times New Roman"/>
        <family val="1"/>
        <charset val="204"/>
      </rPr>
      <t xml:space="preserve"> представляет собой сумму зачетных баллов теоретического и практического тура.</t>
    </r>
  </si>
  <si>
    <t>ИТОГОВЫЙ ЗАЧЕТНЫЙ БАЛЛ ***</t>
  </si>
  <si>
    <t>Таблица  результатов</t>
  </si>
  <si>
    <t>max.20</t>
  </si>
  <si>
    <t>max.40</t>
  </si>
  <si>
    <t>max.80</t>
  </si>
  <si>
    <t>max.100</t>
  </si>
  <si>
    <t>_______________________</t>
  </si>
  <si>
    <r>
      <t xml:space="preserve">Максимально возможное  количество баллов: </t>
    </r>
    <r>
      <rPr>
        <u/>
        <sz val="12"/>
        <color rgb="FF000000"/>
        <rFont val="Times New Roman"/>
        <family val="1"/>
        <charset val="204"/>
      </rPr>
      <t>100</t>
    </r>
  </si>
  <si>
    <t>Муниципальное образование: _____________________________________</t>
  </si>
  <si>
    <t>Арина</t>
  </si>
  <si>
    <t>Денисовна</t>
  </si>
  <si>
    <t>Александровна</t>
  </si>
  <si>
    <t>Дмитриевна</t>
  </si>
  <si>
    <t>Вероника</t>
  </si>
  <si>
    <t>Евгеньевна</t>
  </si>
  <si>
    <t>Наталья</t>
  </si>
  <si>
    <t>Игоревна</t>
  </si>
  <si>
    <t>Викторовна</t>
  </si>
  <si>
    <t>Михайловна</t>
  </si>
  <si>
    <t>Маргарита</t>
  </si>
  <si>
    <t>Руслановна</t>
  </si>
  <si>
    <t>Давидовна</t>
  </si>
  <si>
    <t>Алексеевна</t>
  </si>
  <si>
    <t>Сергеевна</t>
  </si>
  <si>
    <t xml:space="preserve">Мария </t>
  </si>
  <si>
    <t>Антоновна</t>
  </si>
  <si>
    <t>Юрьевна</t>
  </si>
  <si>
    <t>Диана</t>
  </si>
  <si>
    <t>Дарья</t>
  </si>
  <si>
    <t>Алёна</t>
  </si>
  <si>
    <t>Евгения</t>
  </si>
  <si>
    <t>Елизавета</t>
  </si>
  <si>
    <t>Соловей</t>
  </si>
  <si>
    <t>Звада</t>
  </si>
  <si>
    <t>Юлия</t>
  </si>
  <si>
    <t xml:space="preserve">Евгеньевна </t>
  </si>
  <si>
    <t>Софья</t>
  </si>
  <si>
    <t xml:space="preserve">Викторовна </t>
  </si>
  <si>
    <t>Ткаченко</t>
  </si>
  <si>
    <t>Анна</t>
  </si>
  <si>
    <t>Анатольевна</t>
  </si>
  <si>
    <t>Алиева</t>
  </si>
  <si>
    <t>Алиевна</t>
  </si>
  <si>
    <t>Кисиль</t>
  </si>
  <si>
    <t xml:space="preserve">Полина </t>
  </si>
  <si>
    <t>Романовна</t>
  </si>
  <si>
    <t>Полина</t>
  </si>
  <si>
    <t xml:space="preserve">Алина </t>
  </si>
  <si>
    <t>Нелли</t>
  </si>
  <si>
    <t>Николаевна</t>
  </si>
  <si>
    <t xml:space="preserve">Павловский район </t>
  </si>
  <si>
    <t xml:space="preserve">Муниципальное образование: Павловский район </t>
  </si>
  <si>
    <t>7-8 класс</t>
  </si>
  <si>
    <t>Александра</t>
  </si>
  <si>
    <t>Виктория</t>
  </si>
  <si>
    <t>Андреевна</t>
  </si>
  <si>
    <t>Алина</t>
  </si>
  <si>
    <t>Ахмедова</t>
  </si>
  <si>
    <t>Амина</t>
  </si>
  <si>
    <t>Исламовна</t>
  </si>
  <si>
    <t xml:space="preserve">Коваль </t>
  </si>
  <si>
    <t xml:space="preserve">Андреевна </t>
  </si>
  <si>
    <t xml:space="preserve">Александровна </t>
  </si>
  <si>
    <t>Ксения</t>
  </si>
  <si>
    <t>Ивановна</t>
  </si>
  <si>
    <t>Анастасия</t>
  </si>
  <si>
    <t>Екатерина</t>
  </si>
  <si>
    <t>Валерия</t>
  </si>
  <si>
    <t>Владислава</t>
  </si>
  <si>
    <t>Васильевна</t>
  </si>
  <si>
    <t>Олеговна</t>
  </si>
  <si>
    <t>Браславец</t>
  </si>
  <si>
    <t>Владимировна</t>
  </si>
  <si>
    <t>Пономаренко</t>
  </si>
  <si>
    <t>Ангелина</t>
  </si>
  <si>
    <t>Мария</t>
  </si>
  <si>
    <t>Муниципальное образование: Павловский район</t>
  </si>
  <si>
    <t>9-11 класс</t>
  </si>
  <si>
    <t>Максимально возможное  количество баллов: 100</t>
  </si>
  <si>
    <t>Алексей</t>
  </si>
  <si>
    <t>Александрович</t>
  </si>
  <si>
    <t>Артем</t>
  </si>
  <si>
    <t>Андреевич</t>
  </si>
  <si>
    <t>Евгеньевич</t>
  </si>
  <si>
    <t>Иван</t>
  </si>
  <si>
    <t>Алексеевич</t>
  </si>
  <si>
    <t>Юрьевич</t>
  </si>
  <si>
    <t>Кирилл</t>
  </si>
  <si>
    <t>Дмитриевич</t>
  </si>
  <si>
    <t xml:space="preserve">Илья </t>
  </si>
  <si>
    <t xml:space="preserve">Максим </t>
  </si>
  <si>
    <t>Игоревич</t>
  </si>
  <si>
    <t>Сергеевич</t>
  </si>
  <si>
    <t xml:space="preserve">Руслан </t>
  </si>
  <si>
    <t>Владимирович</t>
  </si>
  <si>
    <t>Артурович</t>
  </si>
  <si>
    <t>Дмитрий</t>
  </si>
  <si>
    <t>Витальевич</t>
  </si>
  <si>
    <t xml:space="preserve">Евгений </t>
  </si>
  <si>
    <t>Павлович</t>
  </si>
  <si>
    <t>Русланович</t>
  </si>
  <si>
    <t>Бруяка</t>
  </si>
  <si>
    <t>Викторович</t>
  </si>
  <si>
    <t>Валерьевич</t>
  </si>
  <si>
    <t>Михайлович</t>
  </si>
  <si>
    <t xml:space="preserve">Иван </t>
  </si>
  <si>
    <t>Вадимович</t>
  </si>
  <si>
    <t>Егор</t>
  </si>
  <si>
    <t>Максим</t>
  </si>
  <si>
    <t>Максимович</t>
  </si>
  <si>
    <t>Александр</t>
  </si>
  <si>
    <t>Самвел</t>
  </si>
  <si>
    <t>Робертович</t>
  </si>
  <si>
    <t>Гарнышев</t>
  </si>
  <si>
    <t>Матвей</t>
  </si>
  <si>
    <t>Никита</t>
  </si>
  <si>
    <t>Артём</t>
  </si>
  <si>
    <t>Олег</t>
  </si>
  <si>
    <t>Владислав</t>
  </si>
  <si>
    <t>Виктор</t>
  </si>
  <si>
    <t>Сергей</t>
  </si>
  <si>
    <t>Тимофей</t>
  </si>
  <si>
    <t>Анатольевич</t>
  </si>
  <si>
    <t>Волочай</t>
  </si>
  <si>
    <t>Николаевич</t>
  </si>
  <si>
    <t>Данил</t>
  </si>
  <si>
    <t>Мелихов</t>
  </si>
  <si>
    <t>Даниил</t>
  </si>
  <si>
    <t>Ктоян</t>
  </si>
  <si>
    <t>Роберт</t>
  </si>
  <si>
    <t>Арменович</t>
  </si>
  <si>
    <t>Ильченко</t>
  </si>
  <si>
    <t>Илья</t>
  </si>
  <si>
    <t>Бахирев</t>
  </si>
  <si>
    <t>Иванович</t>
  </si>
  <si>
    <t>Рубцов</t>
  </si>
  <si>
    <t>Родион</t>
  </si>
  <si>
    <t>Билановский</t>
  </si>
  <si>
    <t>Владимир</t>
  </si>
  <si>
    <t xml:space="preserve">Александрович </t>
  </si>
  <si>
    <t>Шипилов</t>
  </si>
  <si>
    <t xml:space="preserve">Сергеевич </t>
  </si>
  <si>
    <t>Денис</t>
  </si>
  <si>
    <t xml:space="preserve">Алексеевич </t>
  </si>
  <si>
    <t>Ульянов</t>
  </si>
  <si>
    <t>Арсений</t>
  </si>
  <si>
    <t xml:space="preserve">Владимирович </t>
  </si>
  <si>
    <t>Михаил</t>
  </si>
  <si>
    <t>Николай</t>
  </si>
  <si>
    <t>Олегович</t>
  </si>
  <si>
    <t>Костинецкий</t>
  </si>
  <si>
    <t>Козлов</t>
  </si>
  <si>
    <t>Вячеславович</t>
  </si>
  <si>
    <t>Поповиченко</t>
  </si>
  <si>
    <t>Бондаренко</t>
  </si>
  <si>
    <t>Коваль</t>
  </si>
  <si>
    <t>Екамасов</t>
  </si>
  <si>
    <t xml:space="preserve"> Егор</t>
  </si>
  <si>
    <t>Андрей</t>
  </si>
  <si>
    <t>Руслан</t>
  </si>
  <si>
    <t>Постевой</t>
  </si>
  <si>
    <t>Геннадьевич</t>
  </si>
  <si>
    <t>Семён</t>
  </si>
  <si>
    <t>Ярослав</t>
  </si>
  <si>
    <t xml:space="preserve">Котыгорох </t>
  </si>
  <si>
    <t>Вадим</t>
  </si>
  <si>
    <t>Роман</t>
  </si>
  <si>
    <t>Евгений</t>
  </si>
  <si>
    <t xml:space="preserve">Евгеньевич </t>
  </si>
  <si>
    <t>Гургенович</t>
  </si>
  <si>
    <t>Вячеслав</t>
  </si>
  <si>
    <t>Романович</t>
  </si>
  <si>
    <t xml:space="preserve">Роговской </t>
  </si>
  <si>
    <t>Герасименко</t>
  </si>
  <si>
    <t>Куликов</t>
  </si>
  <si>
    <t>9 «В»</t>
  </si>
  <si>
    <t>Широкий</t>
  </si>
  <si>
    <t>Игнат</t>
  </si>
  <si>
    <t>Фёдорович</t>
  </si>
  <si>
    <t>11 «А»</t>
  </si>
  <si>
    <t>11 «Б»</t>
  </si>
  <si>
    <t>10 «Б»</t>
  </si>
  <si>
    <t>Лукьяненко</t>
  </si>
  <si>
    <t>Дмитреевич</t>
  </si>
  <si>
    <t>9 «Б»</t>
  </si>
  <si>
    <t>Федотов</t>
  </si>
  <si>
    <t>10 «А»</t>
  </si>
  <si>
    <t>Галицын</t>
  </si>
  <si>
    <t>Леонидович</t>
  </si>
  <si>
    <t>Исмайлов</t>
  </si>
  <si>
    <t>Магамед</t>
  </si>
  <si>
    <t>Нахид оглы</t>
  </si>
  <si>
    <t>9 «А»</t>
  </si>
  <si>
    <t>Садоян</t>
  </si>
  <si>
    <t>Арам</t>
  </si>
  <si>
    <t>Терещенко</t>
  </si>
  <si>
    <t>Чиж</t>
  </si>
  <si>
    <t>Тихон</t>
  </si>
  <si>
    <t>Долгов</t>
  </si>
  <si>
    <t>Марин</t>
  </si>
  <si>
    <t>Ковальковский</t>
  </si>
  <si>
    <t xml:space="preserve">Черный </t>
  </si>
  <si>
    <t>Зюков</t>
  </si>
  <si>
    <t>Ростислав</t>
  </si>
  <si>
    <t>Михайленко</t>
  </si>
  <si>
    <t>Антон</t>
  </si>
  <si>
    <t> -</t>
  </si>
  <si>
    <t>Давтян</t>
  </si>
  <si>
    <t>Гор</t>
  </si>
  <si>
    <t>Пономарев</t>
  </si>
  <si>
    <t xml:space="preserve">Круглый  </t>
  </si>
  <si>
    <t xml:space="preserve">Шалухин </t>
  </si>
  <si>
    <t xml:space="preserve">Базик </t>
  </si>
  <si>
    <t xml:space="preserve">Баберцян </t>
  </si>
  <si>
    <t xml:space="preserve">Жуляев </t>
  </si>
  <si>
    <t>Павел</t>
  </si>
  <si>
    <t>Лагутинский</t>
  </si>
  <si>
    <t xml:space="preserve">10 «А» </t>
  </si>
  <si>
    <t>Зубрик</t>
  </si>
  <si>
    <t>Константин</t>
  </si>
  <si>
    <t>7 «Б»</t>
  </si>
  <si>
    <t>Панпурин</t>
  </si>
  <si>
    <t>Познаменко</t>
  </si>
  <si>
    <t>Вишневский</t>
  </si>
  <si>
    <t>Букат</t>
  </si>
  <si>
    <t>Саввин</t>
  </si>
  <si>
    <t>Бахал</t>
  </si>
  <si>
    <t>Слугин</t>
  </si>
  <si>
    <t>Тарануха</t>
  </si>
  <si>
    <t>Рогачев</t>
  </si>
  <si>
    <t>Шостенко</t>
  </si>
  <si>
    <t xml:space="preserve">Масько </t>
  </si>
  <si>
    <t>Терновой</t>
  </si>
  <si>
    <t xml:space="preserve">Махряев </t>
  </si>
  <si>
    <t>Ерёменко</t>
  </si>
  <si>
    <t>Золотин</t>
  </si>
  <si>
    <t>Данилович</t>
  </si>
  <si>
    <t>Хромов</t>
  </si>
  <si>
    <t>Жукалюк</t>
  </si>
  <si>
    <t>Холодный</t>
  </si>
  <si>
    <t xml:space="preserve">Левченко </t>
  </si>
  <si>
    <t xml:space="preserve">Синеокий </t>
  </si>
  <si>
    <t>Захар</t>
  </si>
  <si>
    <t xml:space="preserve">Грянченко </t>
  </si>
  <si>
    <t xml:space="preserve"> Сергей</t>
  </si>
  <si>
    <t xml:space="preserve">Мешков </t>
  </si>
  <si>
    <t xml:space="preserve">Никита </t>
  </si>
  <si>
    <t xml:space="preserve">Глаголько </t>
  </si>
  <si>
    <t xml:space="preserve">Фёдор </t>
  </si>
  <si>
    <t xml:space="preserve">Гальчун </t>
  </si>
  <si>
    <t xml:space="preserve">Писанок </t>
  </si>
  <si>
    <t xml:space="preserve">Николай </t>
  </si>
  <si>
    <t>Чехутский</t>
  </si>
  <si>
    <t>Куницын</t>
  </si>
  <si>
    <t xml:space="preserve">Тарасенко </t>
  </si>
  <si>
    <t xml:space="preserve">Ромазанов </t>
  </si>
  <si>
    <t xml:space="preserve">Хмельницкий </t>
  </si>
  <si>
    <t xml:space="preserve">Лирник </t>
  </si>
  <si>
    <t>Васильевич</t>
  </si>
  <si>
    <t xml:space="preserve">Даниленко </t>
  </si>
  <si>
    <t xml:space="preserve">Иванович </t>
  </si>
  <si>
    <t>Веркин</t>
  </si>
  <si>
    <t xml:space="preserve">Ганин </t>
  </si>
  <si>
    <t xml:space="preserve">Кизилов </t>
  </si>
  <si>
    <t xml:space="preserve">Просоед </t>
  </si>
  <si>
    <t xml:space="preserve">Эмильян </t>
  </si>
  <si>
    <t xml:space="preserve">Поповиченко </t>
  </si>
  <si>
    <t xml:space="preserve">Куксов </t>
  </si>
  <si>
    <t>Блажков</t>
  </si>
  <si>
    <t xml:space="preserve">Белоруцкий </t>
  </si>
  <si>
    <t xml:space="preserve">Щербуха </t>
  </si>
  <si>
    <t>Петренко</t>
  </si>
  <si>
    <t>Котов</t>
  </si>
  <si>
    <t>Коротков</t>
  </si>
  <si>
    <t xml:space="preserve">Кошенко </t>
  </si>
  <si>
    <t xml:space="preserve">Василий </t>
  </si>
  <si>
    <t xml:space="preserve">Васильевич </t>
  </si>
  <si>
    <t xml:space="preserve">Князев </t>
  </si>
  <si>
    <t xml:space="preserve">Олегович </t>
  </si>
  <si>
    <t>В(С)ОШ</t>
  </si>
  <si>
    <t xml:space="preserve">Капылов </t>
  </si>
  <si>
    <t xml:space="preserve">Геннадьевич </t>
  </si>
  <si>
    <t>7 «А»</t>
  </si>
  <si>
    <t xml:space="preserve">Герасименко </t>
  </si>
  <si>
    <t xml:space="preserve">Игоревич </t>
  </si>
  <si>
    <t xml:space="preserve">Заболотний </t>
  </si>
  <si>
    <t xml:space="preserve">Архип </t>
  </si>
  <si>
    <t xml:space="preserve">Гончаров </t>
  </si>
  <si>
    <t xml:space="preserve">Марк </t>
  </si>
  <si>
    <t>8 «А»</t>
  </si>
  <si>
    <t>8 «Б»</t>
  </si>
  <si>
    <t>Джахая</t>
  </si>
  <si>
    <t>Вахтанг</t>
  </si>
  <si>
    <t>Давидович</t>
  </si>
  <si>
    <t>Марченко</t>
  </si>
  <si>
    <t>Пальчиков</t>
  </si>
  <si>
    <t>Василенко</t>
  </si>
  <si>
    <t>Моховиков</t>
  </si>
  <si>
    <t>7 «Г»</t>
  </si>
  <si>
    <t>Суворов</t>
  </si>
  <si>
    <t>Прохор</t>
  </si>
  <si>
    <t>7 «В»</t>
  </si>
  <si>
    <t>Филь</t>
  </si>
  <si>
    <t>Зиненко</t>
  </si>
  <si>
    <t>8 «М»</t>
  </si>
  <si>
    <t>Бабехин</t>
  </si>
  <si>
    <t>Храмов</t>
  </si>
  <si>
    <t>Владиславович</t>
  </si>
  <si>
    <t>Гаценко</t>
  </si>
  <si>
    <t>Руденко</t>
  </si>
  <si>
    <t>Потап</t>
  </si>
  <si>
    <t>Тимчук</t>
  </si>
  <si>
    <t>Максимов</t>
  </si>
  <si>
    <t xml:space="preserve">Гармашов </t>
  </si>
  <si>
    <t xml:space="preserve">Лизунов  </t>
  </si>
  <si>
    <t>Кистнер</t>
  </si>
  <si>
    <t>Трефилов</t>
  </si>
  <si>
    <t>Фейзов</t>
  </si>
  <si>
    <t>Давид</t>
  </si>
  <si>
    <t xml:space="preserve">Радикович </t>
  </si>
  <si>
    <t>Шишаков</t>
  </si>
  <si>
    <t xml:space="preserve">Трухачев </t>
  </si>
  <si>
    <t>Костантин</t>
  </si>
  <si>
    <t>Рак</t>
  </si>
  <si>
    <t xml:space="preserve">Шерстюк </t>
  </si>
  <si>
    <t>Курчин</t>
  </si>
  <si>
    <t>Каркишко</t>
  </si>
  <si>
    <t xml:space="preserve">Кузьменко </t>
  </si>
  <si>
    <t>Василий</t>
  </si>
  <si>
    <t xml:space="preserve">Куликов </t>
  </si>
  <si>
    <t>Семечкин</t>
  </si>
  <si>
    <t xml:space="preserve">Артем </t>
  </si>
  <si>
    <t>Губе</t>
  </si>
  <si>
    <t>Голобородько</t>
  </si>
  <si>
    <t>Дворецкий</t>
  </si>
  <si>
    <t xml:space="preserve">Пологута </t>
  </si>
  <si>
    <t xml:space="preserve"> Данил </t>
  </si>
  <si>
    <t xml:space="preserve">Дубов </t>
  </si>
  <si>
    <t xml:space="preserve"> Григорий</t>
  </si>
  <si>
    <t xml:space="preserve">Сушко </t>
  </si>
  <si>
    <t xml:space="preserve">Наслян </t>
  </si>
  <si>
    <t>Арсен</t>
  </si>
  <si>
    <t xml:space="preserve">Половинко </t>
  </si>
  <si>
    <t xml:space="preserve">Костинецкий </t>
  </si>
  <si>
    <t xml:space="preserve">Константин </t>
  </si>
  <si>
    <t xml:space="preserve">Назаров </t>
  </si>
  <si>
    <t xml:space="preserve">Мурашко </t>
  </si>
  <si>
    <t xml:space="preserve">Неровный </t>
  </si>
  <si>
    <t xml:space="preserve">Глинский </t>
  </si>
  <si>
    <t>Филипп</t>
  </si>
  <si>
    <t>Кравчук</t>
  </si>
  <si>
    <t>Коваленко</t>
  </si>
  <si>
    <t>Токовенко</t>
  </si>
  <si>
    <t>Подпрядов</t>
  </si>
  <si>
    <t>Тарасенко</t>
  </si>
  <si>
    <t>Семен</t>
  </si>
  <si>
    <t xml:space="preserve">Чорик </t>
  </si>
  <si>
    <t xml:space="preserve">Зуев </t>
  </si>
  <si>
    <t xml:space="preserve">Петр </t>
  </si>
  <si>
    <t>Бырдин</t>
  </si>
  <si>
    <t>Дубский</t>
  </si>
  <si>
    <t xml:space="preserve">Тагаев </t>
  </si>
  <si>
    <t xml:space="preserve">Хубайберген </t>
  </si>
  <si>
    <t>Джамалидинович</t>
  </si>
  <si>
    <t xml:space="preserve">Синькова </t>
  </si>
  <si>
    <t xml:space="preserve">Аршакова </t>
  </si>
  <si>
    <t xml:space="preserve">Нина </t>
  </si>
  <si>
    <t xml:space="preserve">Кузниченко </t>
  </si>
  <si>
    <t>Нонна</t>
  </si>
  <si>
    <t xml:space="preserve">Клименко </t>
  </si>
  <si>
    <t xml:space="preserve">Сергеевна </t>
  </si>
  <si>
    <t xml:space="preserve">Понихидкина </t>
  </si>
  <si>
    <t xml:space="preserve">Диана </t>
  </si>
  <si>
    <t>Лапина</t>
  </si>
  <si>
    <t>8 «В»</t>
  </si>
  <si>
    <t>Будлянская</t>
  </si>
  <si>
    <t>8 «Г»</t>
  </si>
  <si>
    <t>Шевцова</t>
  </si>
  <si>
    <t>Милосердова</t>
  </si>
  <si>
    <t>Гура</t>
  </si>
  <si>
    <t>Корниченко</t>
  </si>
  <si>
    <t>Милена</t>
  </si>
  <si>
    <t>Карпенко</t>
  </si>
  <si>
    <t>Марина</t>
  </si>
  <si>
    <t>Шипилова</t>
  </si>
  <si>
    <t>Ани</t>
  </si>
  <si>
    <t>Левовна</t>
  </si>
  <si>
    <t>Постевая</t>
  </si>
  <si>
    <t>Ровная</t>
  </si>
  <si>
    <t>Сурженко</t>
  </si>
  <si>
    <t>Лизунова</t>
  </si>
  <si>
    <t>Вера</t>
  </si>
  <si>
    <t>Чабан</t>
  </si>
  <si>
    <t>Кира</t>
  </si>
  <si>
    <t xml:space="preserve">Лышова </t>
  </si>
  <si>
    <t xml:space="preserve">Симдянова </t>
  </si>
  <si>
    <t>Милана</t>
  </si>
  <si>
    <t>Еременко</t>
  </si>
  <si>
    <t>Миргородская</t>
  </si>
  <si>
    <t>Эвелина</t>
  </si>
  <si>
    <t xml:space="preserve">Пивень </t>
  </si>
  <si>
    <t xml:space="preserve"> Сергеевна</t>
  </si>
  <si>
    <t>Смирнова</t>
  </si>
  <si>
    <t>Станиславовна</t>
  </si>
  <si>
    <t xml:space="preserve">Хирьянова </t>
  </si>
  <si>
    <t>Валентиновна</t>
  </si>
  <si>
    <t>Кошель</t>
  </si>
  <si>
    <t xml:space="preserve">Кваша </t>
  </si>
  <si>
    <t>Чернышова</t>
  </si>
  <si>
    <t xml:space="preserve">Ляшко </t>
  </si>
  <si>
    <t>Ирина</t>
  </si>
  <si>
    <t xml:space="preserve">Кулясова </t>
  </si>
  <si>
    <t>Снежана</t>
  </si>
  <si>
    <t xml:space="preserve">Михайловна </t>
  </si>
  <si>
    <t xml:space="preserve">Емеева </t>
  </si>
  <si>
    <t xml:space="preserve">Евангелина </t>
  </si>
  <si>
    <t xml:space="preserve">Константиновна </t>
  </si>
  <si>
    <t xml:space="preserve">Кисилева </t>
  </si>
  <si>
    <t xml:space="preserve">Дарья </t>
  </si>
  <si>
    <t xml:space="preserve">Артемовна </t>
  </si>
  <si>
    <t xml:space="preserve">Обросова </t>
  </si>
  <si>
    <t>Подкользина</t>
  </si>
  <si>
    <t>Николенко</t>
  </si>
  <si>
    <t>Гренкова</t>
  </si>
  <si>
    <t>Рыбалко</t>
  </si>
  <si>
    <t>10 «В»</t>
  </si>
  <si>
    <t>Алиса</t>
  </si>
  <si>
    <t>Белашова</t>
  </si>
  <si>
    <t>Третьякова</t>
  </si>
  <si>
    <t>Дворяткина</t>
  </si>
  <si>
    <t>Луиза</t>
  </si>
  <si>
    <t>Рябова</t>
  </si>
  <si>
    <t>Александрова</t>
  </si>
  <si>
    <t>Мышко</t>
  </si>
  <si>
    <t>Габдушева</t>
  </si>
  <si>
    <t>Лядская</t>
  </si>
  <si>
    <t>Берестова</t>
  </si>
  <si>
    <t>Кудрявцева</t>
  </si>
  <si>
    <t>Ярослава</t>
  </si>
  <si>
    <t>Лазариди</t>
  </si>
  <si>
    <t>Микисовна</t>
  </si>
  <si>
    <t xml:space="preserve">Щетникова </t>
  </si>
  <si>
    <t xml:space="preserve">Ангелина </t>
  </si>
  <si>
    <t xml:space="preserve"> Денисовна</t>
  </si>
  <si>
    <t xml:space="preserve">Суптеля </t>
  </si>
  <si>
    <t xml:space="preserve">Шихалева </t>
  </si>
  <si>
    <t>Куровская</t>
  </si>
  <si>
    <t xml:space="preserve">Воробьева </t>
  </si>
  <si>
    <t xml:space="preserve">Витштейн </t>
  </si>
  <si>
    <t xml:space="preserve">Зверяк </t>
  </si>
  <si>
    <t>Чорик</t>
  </si>
  <si>
    <t xml:space="preserve">Денисова </t>
  </si>
  <si>
    <t xml:space="preserve">Володкевич </t>
  </si>
  <si>
    <t>Вадимовна</t>
  </si>
  <si>
    <t>Громацкая</t>
  </si>
  <si>
    <t>Боговин</t>
  </si>
  <si>
    <t>Макар</t>
  </si>
  <si>
    <t>Дерябин</t>
  </si>
  <si>
    <t>9"б"</t>
  </si>
  <si>
    <t>Штефан</t>
  </si>
  <si>
    <t>Федорович</t>
  </si>
  <si>
    <t>Шкода</t>
  </si>
  <si>
    <t>Спицын</t>
  </si>
  <si>
    <t xml:space="preserve"> Алексеевна </t>
  </si>
  <si>
    <t>победитель</t>
  </si>
  <si>
    <t>призёр</t>
  </si>
  <si>
    <t xml:space="preserve">участник </t>
  </si>
  <si>
    <t xml:space="preserve">победитель </t>
  </si>
  <si>
    <t>участник</t>
  </si>
  <si>
    <t>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</si>
</sst>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2" fontId="6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Финансов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88"/>
  <sheetViews>
    <sheetView tabSelected="1" zoomScale="80" zoomScaleNormal="80" workbookViewId="0">
      <selection activeCell="D10" sqref="D10"/>
    </sheetView>
  </sheetViews>
  <sheetFormatPr defaultRowHeight="15" x14ac:dyDescent="0.25"/>
  <cols>
    <col min="1" max="1" width="9.140625" style="24"/>
    <col min="2" max="2" width="20.42578125" style="24" customWidth="1"/>
    <col min="3" max="3" width="14.85546875" style="24" customWidth="1"/>
    <col min="4" max="4" width="22" style="24" customWidth="1"/>
    <col min="5" max="5" width="13.42578125" style="24" customWidth="1"/>
    <col min="6" max="6" width="13" style="24" customWidth="1"/>
    <col min="7" max="7" width="18" style="24" customWidth="1"/>
    <col min="8" max="8" width="23.85546875" style="24" customWidth="1"/>
    <col min="9" max="9" width="9.140625" style="24"/>
    <col min="10" max="10" width="14.42578125" style="24" bestFit="1" customWidth="1"/>
    <col min="11" max="12" width="11.28515625" style="24" customWidth="1"/>
    <col min="13" max="13" width="11.5703125" style="24" customWidth="1"/>
    <col min="14" max="14" width="11.7109375" style="24" customWidth="1"/>
    <col min="15" max="15" width="13.7109375" style="24" customWidth="1"/>
    <col min="16" max="16" width="14.5703125" style="24" customWidth="1"/>
    <col min="17" max="17" width="15.7109375" style="24" customWidth="1"/>
    <col min="18" max="16384" width="9.140625" style="24"/>
  </cols>
  <sheetData>
    <row r="3" spans="1:18" ht="18.75" x14ac:dyDescent="0.25">
      <c r="A3" s="58" t="s">
        <v>26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8" ht="18.75" x14ac:dyDescent="0.25">
      <c r="A4" s="58" t="s">
        <v>13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8" ht="18.75" x14ac:dyDescent="0.25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8" ht="15" customHeight="1" x14ac:dyDescent="0.25"/>
    <row r="7" spans="1:18" ht="15.75" customHeight="1" x14ac:dyDescent="0.25">
      <c r="A7" s="54" t="s">
        <v>33</v>
      </c>
      <c r="B7" s="54"/>
      <c r="C7" s="54"/>
      <c r="D7" s="54"/>
      <c r="E7" s="54"/>
      <c r="F7" s="54"/>
      <c r="G7" s="25"/>
      <c r="H7" s="25"/>
      <c r="I7" s="25"/>
      <c r="J7" s="25"/>
      <c r="K7" s="25"/>
      <c r="L7" s="25"/>
      <c r="M7" s="25"/>
      <c r="N7" s="25"/>
    </row>
    <row r="8" spans="1:18" ht="15.75" x14ac:dyDescent="0.25">
      <c r="A8" s="25" t="s">
        <v>0</v>
      </c>
      <c r="B8" s="70" t="s">
        <v>31</v>
      </c>
      <c r="C8" s="70"/>
    </row>
    <row r="9" spans="1:18" ht="15.75" x14ac:dyDescent="0.25">
      <c r="A9" s="54" t="s">
        <v>32</v>
      </c>
      <c r="B9" s="54"/>
      <c r="C9" s="54"/>
      <c r="D9" s="54"/>
      <c r="E9" s="54"/>
    </row>
    <row r="10" spans="1:18" ht="15.75" x14ac:dyDescent="0.25">
      <c r="A10" s="11"/>
    </row>
    <row r="12" spans="1:18" ht="36" customHeight="1" x14ac:dyDescent="0.25">
      <c r="A12" s="55" t="s">
        <v>1</v>
      </c>
      <c r="B12" s="55" t="s">
        <v>2</v>
      </c>
      <c r="C12" s="55" t="s">
        <v>3</v>
      </c>
      <c r="D12" s="55" t="s">
        <v>4</v>
      </c>
      <c r="E12" s="59" t="s">
        <v>16</v>
      </c>
      <c r="F12" s="59" t="s">
        <v>17</v>
      </c>
      <c r="G12" s="55" t="s">
        <v>494</v>
      </c>
      <c r="H12" s="55" t="s">
        <v>5</v>
      </c>
      <c r="I12" s="63" t="s">
        <v>6</v>
      </c>
      <c r="J12" s="63" t="s">
        <v>18</v>
      </c>
      <c r="K12" s="61" t="s">
        <v>7</v>
      </c>
      <c r="L12" s="62"/>
      <c r="M12" s="61" t="s">
        <v>8</v>
      </c>
      <c r="N12" s="62"/>
      <c r="O12" s="59" t="s">
        <v>22</v>
      </c>
      <c r="P12" s="59" t="s">
        <v>25</v>
      </c>
      <c r="Q12" s="66" t="s">
        <v>9</v>
      </c>
    </row>
    <row r="13" spans="1:18" ht="87.75" customHeight="1" x14ac:dyDescent="0.25">
      <c r="A13" s="56"/>
      <c r="B13" s="56"/>
      <c r="C13" s="56"/>
      <c r="D13" s="56"/>
      <c r="E13" s="56"/>
      <c r="F13" s="65"/>
      <c r="G13" s="56"/>
      <c r="H13" s="56"/>
      <c r="I13" s="69"/>
      <c r="J13" s="64"/>
      <c r="K13" s="59" t="s">
        <v>15</v>
      </c>
      <c r="L13" s="43" t="s">
        <v>20</v>
      </c>
      <c r="M13" s="59" t="s">
        <v>10</v>
      </c>
      <c r="N13" s="43" t="s">
        <v>21</v>
      </c>
      <c r="O13" s="60"/>
      <c r="P13" s="60"/>
      <c r="Q13" s="67"/>
      <c r="R13" s="44"/>
    </row>
    <row r="14" spans="1:18" ht="15" customHeight="1" x14ac:dyDescent="0.25">
      <c r="A14" s="57"/>
      <c r="B14" s="56"/>
      <c r="C14" s="56"/>
      <c r="D14" s="56"/>
      <c r="E14" s="56"/>
      <c r="F14" s="65"/>
      <c r="G14" s="56"/>
      <c r="H14" s="57"/>
      <c r="I14" s="64"/>
      <c r="J14" s="43" t="s">
        <v>27</v>
      </c>
      <c r="K14" s="60"/>
      <c r="L14" s="43" t="s">
        <v>28</v>
      </c>
      <c r="M14" s="60"/>
      <c r="N14" s="43" t="s">
        <v>28</v>
      </c>
      <c r="O14" s="41" t="s">
        <v>29</v>
      </c>
      <c r="P14" s="41" t="s">
        <v>30</v>
      </c>
      <c r="Q14" s="68"/>
      <c r="R14" s="44"/>
    </row>
    <row r="15" spans="1:18" ht="18.75" x14ac:dyDescent="0.25">
      <c r="A15" s="45">
        <v>1</v>
      </c>
      <c r="B15" s="32" t="s">
        <v>333</v>
      </c>
      <c r="C15" s="32" t="s">
        <v>190</v>
      </c>
      <c r="D15" s="32" t="s">
        <v>131</v>
      </c>
      <c r="E15" s="32" t="s">
        <v>314</v>
      </c>
      <c r="F15" s="32">
        <v>8</v>
      </c>
      <c r="G15" s="32">
        <v>3</v>
      </c>
      <c r="H15" s="29" t="s">
        <v>75</v>
      </c>
      <c r="I15" s="23">
        <v>33.5</v>
      </c>
      <c r="J15" s="39">
        <f t="shared" ref="J15:J46" si="0">SUM((20*I15)/39)</f>
        <v>17.179487179487179</v>
      </c>
      <c r="K15" s="23">
        <v>43.84</v>
      </c>
      <c r="L15" s="23">
        <f t="shared" ref="L15:L57" si="1">SUM((40*43.84)/K15)</f>
        <v>40</v>
      </c>
      <c r="M15" s="23">
        <v>3.2</v>
      </c>
      <c r="N15" s="23">
        <f t="shared" ref="N15:N46" si="2">SUM((40*M15)/10)</f>
        <v>12.8</v>
      </c>
      <c r="O15" s="6">
        <f t="shared" ref="O15:O59" si="3">SUM(L15+N15)</f>
        <v>52.8</v>
      </c>
      <c r="P15" s="39">
        <f t="shared" ref="P15:P62" si="4">SUM(J15+O15)</f>
        <v>69.97948717948718</v>
      </c>
      <c r="Q15" s="23" t="s">
        <v>489</v>
      </c>
    </row>
    <row r="16" spans="1:18" ht="18.75" x14ac:dyDescent="0.25">
      <c r="A16" s="45">
        <v>2</v>
      </c>
      <c r="B16" s="32" t="s">
        <v>385</v>
      </c>
      <c r="C16" s="32" t="s">
        <v>115</v>
      </c>
      <c r="D16" s="32" t="s">
        <v>113</v>
      </c>
      <c r="E16" s="32" t="s">
        <v>314</v>
      </c>
      <c r="F16" s="32">
        <v>8</v>
      </c>
      <c r="G16" s="32">
        <v>19</v>
      </c>
      <c r="H16" s="29" t="s">
        <v>75</v>
      </c>
      <c r="I16" s="22">
        <v>13</v>
      </c>
      <c r="J16" s="39">
        <f t="shared" si="0"/>
        <v>6.666666666666667</v>
      </c>
      <c r="K16" s="23">
        <v>50.36</v>
      </c>
      <c r="L16" s="23">
        <f t="shared" si="1"/>
        <v>34.821286735504373</v>
      </c>
      <c r="M16" s="23">
        <v>6.4</v>
      </c>
      <c r="N16" s="23">
        <f t="shared" si="2"/>
        <v>25.6</v>
      </c>
      <c r="O16" s="6">
        <f t="shared" si="3"/>
        <v>60.421286735504374</v>
      </c>
      <c r="P16" s="39">
        <f t="shared" si="4"/>
        <v>67.087953402171038</v>
      </c>
      <c r="Q16" s="23" t="s">
        <v>489</v>
      </c>
    </row>
    <row r="17" spans="1:17" ht="18.75" x14ac:dyDescent="0.25">
      <c r="A17" s="45">
        <v>3</v>
      </c>
      <c r="B17" s="32" t="s">
        <v>340</v>
      </c>
      <c r="C17" s="32" t="s">
        <v>133</v>
      </c>
      <c r="D17" s="32" t="s">
        <v>111</v>
      </c>
      <c r="E17" s="32" t="s">
        <v>315</v>
      </c>
      <c r="F17" s="32">
        <v>8</v>
      </c>
      <c r="G17" s="32">
        <v>6</v>
      </c>
      <c r="H17" s="29" t="s">
        <v>75</v>
      </c>
      <c r="I17" s="23">
        <v>1</v>
      </c>
      <c r="J17" s="39">
        <f t="shared" si="0"/>
        <v>0.51282051282051277</v>
      </c>
      <c r="K17" s="23">
        <v>48.77</v>
      </c>
      <c r="L17" s="23">
        <f t="shared" si="1"/>
        <v>35.956530654090628</v>
      </c>
      <c r="M17" s="23">
        <v>7.1</v>
      </c>
      <c r="N17" s="23">
        <f t="shared" si="2"/>
        <v>28.4</v>
      </c>
      <c r="O17" s="6">
        <f t="shared" si="3"/>
        <v>64.356530654090619</v>
      </c>
      <c r="P17" s="39">
        <f t="shared" si="4"/>
        <v>64.86935116691113</v>
      </c>
      <c r="Q17" s="23" t="s">
        <v>489</v>
      </c>
    </row>
    <row r="18" spans="1:17" ht="18.75" x14ac:dyDescent="0.25">
      <c r="A18" s="45">
        <v>4</v>
      </c>
      <c r="B18" s="32" t="s">
        <v>312</v>
      </c>
      <c r="C18" s="32" t="s">
        <v>313</v>
      </c>
      <c r="D18" s="32" t="s">
        <v>166</v>
      </c>
      <c r="E18" s="32" t="s">
        <v>314</v>
      </c>
      <c r="F18" s="32">
        <v>8</v>
      </c>
      <c r="G18" s="32">
        <v>1</v>
      </c>
      <c r="H18" s="28" t="s">
        <v>75</v>
      </c>
      <c r="I18" s="6">
        <v>11.5</v>
      </c>
      <c r="J18" s="39">
        <f t="shared" si="0"/>
        <v>5.8974358974358978</v>
      </c>
      <c r="K18" s="6">
        <v>52.65</v>
      </c>
      <c r="L18" s="23">
        <f t="shared" si="1"/>
        <v>33.306742640075974</v>
      </c>
      <c r="M18" s="6">
        <v>5.9</v>
      </c>
      <c r="N18" s="23">
        <f t="shared" si="2"/>
        <v>23.6</v>
      </c>
      <c r="O18" s="6">
        <f t="shared" si="3"/>
        <v>56.906742640075976</v>
      </c>
      <c r="P18" s="39">
        <f t="shared" si="4"/>
        <v>62.804178537511874</v>
      </c>
      <c r="Q18" s="23" t="s">
        <v>489</v>
      </c>
    </row>
    <row r="19" spans="1:17" ht="18.75" x14ac:dyDescent="0.25">
      <c r="A19" s="45">
        <v>5</v>
      </c>
      <c r="B19" s="32" t="s">
        <v>346</v>
      </c>
      <c r="C19" s="32" t="s">
        <v>150</v>
      </c>
      <c r="D19" s="32" t="s">
        <v>122</v>
      </c>
      <c r="E19" s="32" t="s">
        <v>307</v>
      </c>
      <c r="F19" s="32">
        <v>7</v>
      </c>
      <c r="G19" s="32">
        <v>8</v>
      </c>
      <c r="H19" s="29" t="s">
        <v>75</v>
      </c>
      <c r="I19" s="23">
        <v>11.5</v>
      </c>
      <c r="J19" s="39">
        <f t="shared" si="0"/>
        <v>5.8974358974358978</v>
      </c>
      <c r="K19" s="23">
        <v>56.37</v>
      </c>
      <c r="L19" s="23">
        <f t="shared" si="1"/>
        <v>31.108745786766015</v>
      </c>
      <c r="M19" s="23">
        <v>6.3</v>
      </c>
      <c r="N19" s="23">
        <f t="shared" si="2"/>
        <v>25.2</v>
      </c>
      <c r="O19" s="6">
        <f t="shared" si="3"/>
        <v>56.308745786766011</v>
      </c>
      <c r="P19" s="39">
        <f t="shared" si="4"/>
        <v>62.206181684201908</v>
      </c>
      <c r="Q19" s="23" t="s">
        <v>489</v>
      </c>
    </row>
    <row r="20" spans="1:17" ht="18.75" x14ac:dyDescent="0.25">
      <c r="A20" s="45">
        <v>6</v>
      </c>
      <c r="B20" s="32" t="s">
        <v>316</v>
      </c>
      <c r="C20" s="32" t="s">
        <v>317</v>
      </c>
      <c r="D20" s="32" t="s">
        <v>318</v>
      </c>
      <c r="E20" s="32" t="s">
        <v>314</v>
      </c>
      <c r="F20" s="32">
        <v>8</v>
      </c>
      <c r="G20" s="32">
        <v>2</v>
      </c>
      <c r="H20" s="29" t="s">
        <v>75</v>
      </c>
      <c r="I20" s="23">
        <v>0</v>
      </c>
      <c r="J20" s="39">
        <f t="shared" si="0"/>
        <v>0</v>
      </c>
      <c r="K20" s="23">
        <v>49.81</v>
      </c>
      <c r="L20" s="23">
        <f t="shared" si="1"/>
        <v>35.205781971491668</v>
      </c>
      <c r="M20" s="23">
        <v>6.4</v>
      </c>
      <c r="N20" s="23">
        <f t="shared" si="2"/>
        <v>25.6</v>
      </c>
      <c r="O20" s="6">
        <f t="shared" si="3"/>
        <v>60.805781971491669</v>
      </c>
      <c r="P20" s="39">
        <f t="shared" si="4"/>
        <v>60.805781971491669</v>
      </c>
      <c r="Q20" s="23" t="s">
        <v>489</v>
      </c>
    </row>
    <row r="21" spans="1:17" ht="18.75" x14ac:dyDescent="0.25">
      <c r="A21" s="45">
        <v>7</v>
      </c>
      <c r="B21" s="32" t="s">
        <v>352</v>
      </c>
      <c r="C21" s="32" t="s">
        <v>353</v>
      </c>
      <c r="D21" s="32" t="s">
        <v>149</v>
      </c>
      <c r="E21" s="32" t="s">
        <v>307</v>
      </c>
      <c r="F21" s="32">
        <v>7</v>
      </c>
      <c r="G21" s="32">
        <v>10</v>
      </c>
      <c r="H21" s="29" t="s">
        <v>75</v>
      </c>
      <c r="I21" s="23">
        <v>0</v>
      </c>
      <c r="J21" s="39">
        <f t="shared" si="0"/>
        <v>0</v>
      </c>
      <c r="K21" s="23">
        <v>45.49</v>
      </c>
      <c r="L21" s="23">
        <f t="shared" si="1"/>
        <v>38.549131677291712</v>
      </c>
      <c r="M21" s="23">
        <v>5.4</v>
      </c>
      <c r="N21" s="23">
        <f t="shared" si="2"/>
        <v>21.6</v>
      </c>
      <c r="O21" s="6">
        <f t="shared" si="3"/>
        <v>60.149131677291713</v>
      </c>
      <c r="P21" s="39">
        <f t="shared" si="4"/>
        <v>60.149131677291713</v>
      </c>
      <c r="Q21" s="23" t="s">
        <v>489</v>
      </c>
    </row>
    <row r="22" spans="1:17" ht="18.75" x14ac:dyDescent="0.25">
      <c r="A22" s="45">
        <v>8</v>
      </c>
      <c r="B22" s="32" t="s">
        <v>342</v>
      </c>
      <c r="C22" s="32" t="s">
        <v>343</v>
      </c>
      <c r="D22" s="32" t="s">
        <v>344</v>
      </c>
      <c r="E22" s="32" t="s">
        <v>307</v>
      </c>
      <c r="F22" s="32">
        <v>7</v>
      </c>
      <c r="G22" s="32">
        <v>7</v>
      </c>
      <c r="H22" s="29" t="s">
        <v>75</v>
      </c>
      <c r="I22" s="23">
        <v>10</v>
      </c>
      <c r="J22" s="39">
        <f t="shared" si="0"/>
        <v>5.1282051282051286</v>
      </c>
      <c r="K22" s="23">
        <v>47.97</v>
      </c>
      <c r="L22" s="23">
        <f t="shared" si="1"/>
        <v>36.556180946424853</v>
      </c>
      <c r="M22" s="23">
        <v>4.5999999999999996</v>
      </c>
      <c r="N22" s="23">
        <f t="shared" si="2"/>
        <v>18.399999999999999</v>
      </c>
      <c r="O22" s="6">
        <f t="shared" si="3"/>
        <v>54.956180946424851</v>
      </c>
      <c r="P22" s="39">
        <f t="shared" si="4"/>
        <v>60.084386074629982</v>
      </c>
      <c r="Q22" s="23" t="s">
        <v>489</v>
      </c>
    </row>
    <row r="23" spans="1:17" ht="18.75" x14ac:dyDescent="0.25">
      <c r="A23" s="45">
        <v>9</v>
      </c>
      <c r="B23" s="32" t="s">
        <v>341</v>
      </c>
      <c r="C23" s="32" t="s">
        <v>121</v>
      </c>
      <c r="D23" s="32" t="s">
        <v>107</v>
      </c>
      <c r="E23" s="32" t="s">
        <v>315</v>
      </c>
      <c r="F23" s="32">
        <v>8</v>
      </c>
      <c r="G23" s="32">
        <v>6</v>
      </c>
      <c r="H23" s="29" t="s">
        <v>75</v>
      </c>
      <c r="I23" s="23">
        <v>3</v>
      </c>
      <c r="J23" s="39">
        <f t="shared" si="0"/>
        <v>1.5384615384615385</v>
      </c>
      <c r="K23" s="23">
        <v>53.4</v>
      </c>
      <c r="L23" s="23">
        <f t="shared" si="1"/>
        <v>32.838951310861425</v>
      </c>
      <c r="M23" s="23">
        <v>6.4</v>
      </c>
      <c r="N23" s="23">
        <f t="shared" si="2"/>
        <v>25.6</v>
      </c>
      <c r="O23" s="6">
        <f t="shared" si="3"/>
        <v>58.438951310861427</v>
      </c>
      <c r="P23" s="39">
        <f t="shared" si="4"/>
        <v>59.977412849322967</v>
      </c>
      <c r="Q23" s="23" t="s">
        <v>489</v>
      </c>
    </row>
    <row r="24" spans="1:17" ht="15.75" customHeight="1" x14ac:dyDescent="0.25">
      <c r="A24" s="45">
        <v>10</v>
      </c>
      <c r="B24" s="32" t="s">
        <v>484</v>
      </c>
      <c r="C24" s="32" t="s">
        <v>130</v>
      </c>
      <c r="D24" s="32" t="s">
        <v>117</v>
      </c>
      <c r="E24" s="32" t="s">
        <v>245</v>
      </c>
      <c r="F24" s="32">
        <v>7</v>
      </c>
      <c r="G24" s="32">
        <v>4</v>
      </c>
      <c r="H24" s="29" t="s">
        <v>75</v>
      </c>
      <c r="I24" s="23">
        <v>3.5</v>
      </c>
      <c r="J24" s="39">
        <f t="shared" si="0"/>
        <v>1.7948717948717949</v>
      </c>
      <c r="K24" s="23">
        <v>48</v>
      </c>
      <c r="L24" s="23">
        <f t="shared" si="1"/>
        <v>36.533333333333339</v>
      </c>
      <c r="M24" s="23">
        <v>5.3</v>
      </c>
      <c r="N24" s="23">
        <f t="shared" si="2"/>
        <v>21.2</v>
      </c>
      <c r="O24" s="6">
        <f t="shared" si="3"/>
        <v>57.733333333333334</v>
      </c>
      <c r="P24" s="39">
        <f t="shared" si="4"/>
        <v>59.52820512820513</v>
      </c>
      <c r="Q24" s="23" t="s">
        <v>489</v>
      </c>
    </row>
    <row r="25" spans="1:17" ht="18.75" x14ac:dyDescent="0.25">
      <c r="A25" s="45">
        <v>11</v>
      </c>
      <c r="B25" s="32" t="s">
        <v>320</v>
      </c>
      <c r="C25" s="32" t="s">
        <v>139</v>
      </c>
      <c r="D25" s="32" t="s">
        <v>117</v>
      </c>
      <c r="E25" s="32" t="s">
        <v>245</v>
      </c>
      <c r="F25" s="32">
        <v>7</v>
      </c>
      <c r="G25" s="32">
        <v>2</v>
      </c>
      <c r="H25" s="29" t="s">
        <v>75</v>
      </c>
      <c r="I25" s="23">
        <v>7.5</v>
      </c>
      <c r="J25" s="39">
        <f t="shared" si="0"/>
        <v>3.8461538461538463</v>
      </c>
      <c r="K25" s="23">
        <v>52.81</v>
      </c>
      <c r="L25" s="23">
        <f t="shared" si="1"/>
        <v>33.205832228744555</v>
      </c>
      <c r="M25" s="23">
        <v>5.5</v>
      </c>
      <c r="N25" s="23">
        <f t="shared" si="2"/>
        <v>22</v>
      </c>
      <c r="O25" s="6">
        <f t="shared" si="3"/>
        <v>55.205832228744555</v>
      </c>
      <c r="P25" s="39">
        <f t="shared" si="4"/>
        <v>59.051986074898402</v>
      </c>
      <c r="Q25" s="23" t="s">
        <v>489</v>
      </c>
    </row>
    <row r="26" spans="1:17" ht="18.75" x14ac:dyDescent="0.25">
      <c r="A26" s="45">
        <v>12</v>
      </c>
      <c r="B26" s="32" t="s">
        <v>360</v>
      </c>
      <c r="C26" s="32" t="s">
        <v>361</v>
      </c>
      <c r="D26" s="32" t="s">
        <v>186</v>
      </c>
      <c r="E26" s="32" t="s">
        <v>307</v>
      </c>
      <c r="F26" s="32">
        <v>7</v>
      </c>
      <c r="G26" s="32">
        <v>11</v>
      </c>
      <c r="H26" s="29" t="s">
        <v>75</v>
      </c>
      <c r="I26" s="23">
        <v>6.5</v>
      </c>
      <c r="J26" s="39">
        <f t="shared" si="0"/>
        <v>3.3333333333333335</v>
      </c>
      <c r="K26" s="23">
        <v>56.6</v>
      </c>
      <c r="L26" s="23">
        <f t="shared" si="1"/>
        <v>30.982332155477032</v>
      </c>
      <c r="M26" s="23">
        <v>6.1</v>
      </c>
      <c r="N26" s="23">
        <f t="shared" si="2"/>
        <v>24.4</v>
      </c>
      <c r="O26" s="6">
        <f t="shared" si="3"/>
        <v>55.38233215547703</v>
      </c>
      <c r="P26" s="39">
        <f t="shared" si="4"/>
        <v>58.715665488810366</v>
      </c>
      <c r="Q26" s="23" t="s">
        <v>489</v>
      </c>
    </row>
    <row r="27" spans="1:17" ht="18.75" x14ac:dyDescent="0.25">
      <c r="A27" s="45">
        <v>13</v>
      </c>
      <c r="B27" s="32" t="s">
        <v>330</v>
      </c>
      <c r="C27" s="32" t="s">
        <v>133</v>
      </c>
      <c r="D27" s="32" t="s">
        <v>110</v>
      </c>
      <c r="E27" s="32" t="s">
        <v>315</v>
      </c>
      <c r="F27" s="32">
        <v>8</v>
      </c>
      <c r="G27" s="32">
        <v>3</v>
      </c>
      <c r="H27" s="29" t="s">
        <v>75</v>
      </c>
      <c r="I27" s="23">
        <v>0</v>
      </c>
      <c r="J27" s="39">
        <f t="shared" si="0"/>
        <v>0</v>
      </c>
      <c r="K27" s="23">
        <v>45.31</v>
      </c>
      <c r="L27" s="23">
        <f t="shared" si="1"/>
        <v>38.702273228867803</v>
      </c>
      <c r="M27" s="23">
        <v>5</v>
      </c>
      <c r="N27" s="23">
        <f t="shared" si="2"/>
        <v>20</v>
      </c>
      <c r="O27" s="6">
        <f t="shared" si="3"/>
        <v>58.702273228867803</v>
      </c>
      <c r="P27" s="39">
        <f t="shared" si="4"/>
        <v>58.702273228867803</v>
      </c>
      <c r="Q27" s="23" t="s">
        <v>489</v>
      </c>
    </row>
    <row r="28" spans="1:17" ht="18.75" x14ac:dyDescent="0.25">
      <c r="A28" s="45">
        <v>14</v>
      </c>
      <c r="B28" s="32" t="s">
        <v>354</v>
      </c>
      <c r="C28" s="32" t="s">
        <v>150</v>
      </c>
      <c r="D28" s="32" t="s">
        <v>117</v>
      </c>
      <c r="E28" s="32" t="s">
        <v>307</v>
      </c>
      <c r="F28" s="32">
        <v>7</v>
      </c>
      <c r="G28" s="32">
        <v>10</v>
      </c>
      <c r="H28" s="29" t="s">
        <v>75</v>
      </c>
      <c r="I28" s="23">
        <v>0</v>
      </c>
      <c r="J28" s="39">
        <f t="shared" si="0"/>
        <v>0</v>
      </c>
      <c r="K28" s="23">
        <v>46.91</v>
      </c>
      <c r="L28" s="23">
        <f t="shared" si="1"/>
        <v>37.3822212747815</v>
      </c>
      <c r="M28" s="23">
        <v>5.3</v>
      </c>
      <c r="N28" s="23">
        <f t="shared" si="2"/>
        <v>21.2</v>
      </c>
      <c r="O28" s="6">
        <f t="shared" si="3"/>
        <v>58.582221274781503</v>
      </c>
      <c r="P28" s="39">
        <f t="shared" si="4"/>
        <v>58.582221274781503</v>
      </c>
      <c r="Q28" s="23" t="s">
        <v>489</v>
      </c>
    </row>
    <row r="29" spans="1:17" ht="18.75" x14ac:dyDescent="0.25">
      <c r="A29" s="45">
        <v>15</v>
      </c>
      <c r="B29" s="32" t="s">
        <v>336</v>
      </c>
      <c r="C29" s="32" t="s">
        <v>140</v>
      </c>
      <c r="D29" s="32" t="s">
        <v>196</v>
      </c>
      <c r="E29" s="32" t="s">
        <v>329</v>
      </c>
      <c r="F29" s="32">
        <v>8</v>
      </c>
      <c r="G29" s="32">
        <v>3</v>
      </c>
      <c r="H29" s="29" t="s">
        <v>75</v>
      </c>
      <c r="I29" s="23">
        <v>11</v>
      </c>
      <c r="J29" s="39">
        <f t="shared" si="0"/>
        <v>5.6410256410256414</v>
      </c>
      <c r="K29" s="23">
        <v>58.4</v>
      </c>
      <c r="L29" s="23">
        <f t="shared" si="1"/>
        <v>30.027397260273975</v>
      </c>
      <c r="M29" s="23">
        <v>5</v>
      </c>
      <c r="N29" s="23">
        <f t="shared" si="2"/>
        <v>20</v>
      </c>
      <c r="O29" s="6">
        <f t="shared" si="3"/>
        <v>50.027397260273972</v>
      </c>
      <c r="P29" s="39">
        <f t="shared" si="4"/>
        <v>55.668422901299614</v>
      </c>
      <c r="Q29" s="23" t="s">
        <v>489</v>
      </c>
    </row>
    <row r="30" spans="1:17" ht="18.75" x14ac:dyDescent="0.25">
      <c r="A30" s="45">
        <v>16</v>
      </c>
      <c r="B30" s="32" t="s">
        <v>243</v>
      </c>
      <c r="C30" s="32" t="s">
        <v>244</v>
      </c>
      <c r="D30" s="32" t="s">
        <v>116</v>
      </c>
      <c r="E30" s="32" t="s">
        <v>245</v>
      </c>
      <c r="F30" s="32">
        <v>7</v>
      </c>
      <c r="G30" s="32">
        <v>6</v>
      </c>
      <c r="H30" s="29" t="s">
        <v>75</v>
      </c>
      <c r="I30" s="23">
        <v>21</v>
      </c>
      <c r="J30" s="39">
        <f t="shared" si="0"/>
        <v>10.76923076923077</v>
      </c>
      <c r="K30" s="23">
        <v>63.37</v>
      </c>
      <c r="L30" s="23">
        <f t="shared" si="1"/>
        <v>27.672400189364055</v>
      </c>
      <c r="M30" s="23">
        <v>4.0999999999999996</v>
      </c>
      <c r="N30" s="23">
        <f t="shared" si="2"/>
        <v>16.399999999999999</v>
      </c>
      <c r="O30" s="6">
        <f t="shared" si="3"/>
        <v>44.072400189364053</v>
      </c>
      <c r="P30" s="39">
        <f t="shared" si="4"/>
        <v>54.84163095859482</v>
      </c>
      <c r="Q30" s="23" t="s">
        <v>489</v>
      </c>
    </row>
    <row r="31" spans="1:17" ht="18.75" x14ac:dyDescent="0.25">
      <c r="A31" s="45">
        <v>17</v>
      </c>
      <c r="B31" s="32" t="s">
        <v>379</v>
      </c>
      <c r="C31" s="32" t="s">
        <v>380</v>
      </c>
      <c r="D31" s="32" t="s">
        <v>159</v>
      </c>
      <c r="E31" s="32" t="s">
        <v>314</v>
      </c>
      <c r="F31" s="32">
        <v>8</v>
      </c>
      <c r="G31" s="32">
        <v>19</v>
      </c>
      <c r="H31" s="29" t="s">
        <v>75</v>
      </c>
      <c r="I31" s="23">
        <v>17</v>
      </c>
      <c r="J31" s="39">
        <f t="shared" si="0"/>
        <v>8.7179487179487172</v>
      </c>
      <c r="K31" s="23">
        <v>61.96</v>
      </c>
      <c r="L31" s="23">
        <f t="shared" si="1"/>
        <v>28.30213040671401</v>
      </c>
      <c r="M31" s="23">
        <v>4.4000000000000004</v>
      </c>
      <c r="N31" s="23">
        <f t="shared" si="2"/>
        <v>17.600000000000001</v>
      </c>
      <c r="O31" s="6">
        <f t="shared" si="3"/>
        <v>45.902130406714008</v>
      </c>
      <c r="P31" s="39">
        <f t="shared" si="4"/>
        <v>54.620079124662723</v>
      </c>
      <c r="Q31" s="23" t="s">
        <v>489</v>
      </c>
    </row>
    <row r="32" spans="1:17" ht="18.75" x14ac:dyDescent="0.25">
      <c r="A32" s="45">
        <v>18</v>
      </c>
      <c r="B32" s="32" t="s">
        <v>382</v>
      </c>
      <c r="C32" s="32" t="s">
        <v>383</v>
      </c>
      <c r="D32" s="32" t="s">
        <v>193</v>
      </c>
      <c r="E32" s="32" t="s">
        <v>314</v>
      </c>
      <c r="F32" s="32">
        <v>8</v>
      </c>
      <c r="G32" s="32">
        <v>19</v>
      </c>
      <c r="H32" s="29" t="s">
        <v>75</v>
      </c>
      <c r="I32" s="23">
        <v>16.5</v>
      </c>
      <c r="J32" s="39">
        <f t="shared" si="0"/>
        <v>8.4615384615384617</v>
      </c>
      <c r="K32" s="23">
        <v>57.22</v>
      </c>
      <c r="L32" s="23">
        <f t="shared" si="1"/>
        <v>30.646627053477808</v>
      </c>
      <c r="M32" s="23">
        <v>3.8</v>
      </c>
      <c r="N32" s="23">
        <f t="shared" si="2"/>
        <v>15.2</v>
      </c>
      <c r="O32" s="6">
        <f t="shared" si="3"/>
        <v>45.846627053477803</v>
      </c>
      <c r="P32" s="39">
        <f t="shared" si="4"/>
        <v>54.308165515016263</v>
      </c>
      <c r="Q32" s="23" t="s">
        <v>489</v>
      </c>
    </row>
    <row r="33" spans="1:17" ht="18.75" x14ac:dyDescent="0.25">
      <c r="A33" s="45">
        <v>19</v>
      </c>
      <c r="B33" s="32" t="s">
        <v>480</v>
      </c>
      <c r="C33" s="32" t="s">
        <v>481</v>
      </c>
      <c r="D33" s="32" t="s">
        <v>196</v>
      </c>
      <c r="E33" s="32" t="s">
        <v>245</v>
      </c>
      <c r="F33" s="32">
        <v>7</v>
      </c>
      <c r="G33" s="32">
        <v>10</v>
      </c>
      <c r="H33" s="29" t="s">
        <v>75</v>
      </c>
      <c r="I33" s="23">
        <v>10</v>
      </c>
      <c r="J33" s="39">
        <f t="shared" si="0"/>
        <v>5.1282051282051286</v>
      </c>
      <c r="K33" s="23">
        <v>48.16</v>
      </c>
      <c r="L33" s="23">
        <f t="shared" si="1"/>
        <v>36.411960132890371</v>
      </c>
      <c r="M33" s="23">
        <v>3</v>
      </c>
      <c r="N33" s="23">
        <f t="shared" si="2"/>
        <v>12</v>
      </c>
      <c r="O33" s="6">
        <f t="shared" si="3"/>
        <v>48.411960132890371</v>
      </c>
      <c r="P33" s="39">
        <f t="shared" si="4"/>
        <v>53.540165261095503</v>
      </c>
      <c r="Q33" s="23" t="s">
        <v>489</v>
      </c>
    </row>
    <row r="34" spans="1:17" ht="18.75" x14ac:dyDescent="0.25">
      <c r="A34" s="45">
        <v>20</v>
      </c>
      <c r="B34" s="32" t="s">
        <v>178</v>
      </c>
      <c r="C34" s="32" t="s">
        <v>172</v>
      </c>
      <c r="D34" s="32" t="s">
        <v>174</v>
      </c>
      <c r="E34" s="32" t="s">
        <v>314</v>
      </c>
      <c r="F34" s="32">
        <v>8</v>
      </c>
      <c r="G34" s="32">
        <v>19</v>
      </c>
      <c r="H34" s="29" t="s">
        <v>75</v>
      </c>
      <c r="I34" s="23">
        <v>16.5</v>
      </c>
      <c r="J34" s="39">
        <f t="shared" si="0"/>
        <v>8.4615384615384617</v>
      </c>
      <c r="K34" s="23">
        <v>58.44</v>
      </c>
      <c r="L34" s="23">
        <f t="shared" si="1"/>
        <v>30.006844626967833</v>
      </c>
      <c r="M34" s="23">
        <v>3.3</v>
      </c>
      <c r="N34" s="23">
        <f t="shared" si="2"/>
        <v>13.2</v>
      </c>
      <c r="O34" s="6">
        <f t="shared" si="3"/>
        <v>43.206844626967836</v>
      </c>
      <c r="P34" s="39">
        <f t="shared" si="4"/>
        <v>51.668383088506296</v>
      </c>
      <c r="Q34" s="23" t="s">
        <v>489</v>
      </c>
    </row>
    <row r="35" spans="1:17" ht="18.75" x14ac:dyDescent="0.25">
      <c r="A35" s="45">
        <v>21</v>
      </c>
      <c r="B35" s="32" t="s">
        <v>358</v>
      </c>
      <c r="C35" s="32" t="s">
        <v>112</v>
      </c>
      <c r="D35" s="32" t="s">
        <v>108</v>
      </c>
      <c r="E35" s="32" t="s">
        <v>314</v>
      </c>
      <c r="F35" s="32">
        <v>8</v>
      </c>
      <c r="G35" s="32">
        <v>10</v>
      </c>
      <c r="H35" s="29" t="s">
        <v>75</v>
      </c>
      <c r="I35" s="23">
        <v>8.5</v>
      </c>
      <c r="J35" s="39">
        <f t="shared" si="0"/>
        <v>4.3589743589743586</v>
      </c>
      <c r="K35" s="23">
        <v>50.31</v>
      </c>
      <c r="L35" s="23">
        <f t="shared" si="1"/>
        <v>34.855893460544621</v>
      </c>
      <c r="M35" s="23">
        <v>3</v>
      </c>
      <c r="N35" s="23">
        <f t="shared" si="2"/>
        <v>12</v>
      </c>
      <c r="O35" s="6">
        <f t="shared" si="3"/>
        <v>46.855893460544621</v>
      </c>
      <c r="P35" s="39">
        <f t="shared" si="4"/>
        <v>51.214867819518979</v>
      </c>
      <c r="Q35" s="23" t="s">
        <v>489</v>
      </c>
    </row>
    <row r="36" spans="1:17" ht="18.75" x14ac:dyDescent="0.25">
      <c r="A36" s="45">
        <v>22</v>
      </c>
      <c r="B36" s="32" t="s">
        <v>322</v>
      </c>
      <c r="C36" s="32" t="s">
        <v>187</v>
      </c>
      <c r="D36" s="32" t="s">
        <v>117</v>
      </c>
      <c r="E36" s="32" t="s">
        <v>323</v>
      </c>
      <c r="F36" s="32">
        <v>7</v>
      </c>
      <c r="G36" s="32">
        <v>2</v>
      </c>
      <c r="H36" s="29" t="s">
        <v>75</v>
      </c>
      <c r="I36" s="23">
        <v>8</v>
      </c>
      <c r="J36" s="39">
        <f t="shared" si="0"/>
        <v>4.1025641025641022</v>
      </c>
      <c r="K36" s="23">
        <v>45.31</v>
      </c>
      <c r="L36" s="23">
        <f t="shared" si="1"/>
        <v>38.702273228867803</v>
      </c>
      <c r="M36" s="23">
        <v>2.1</v>
      </c>
      <c r="N36" s="23">
        <f t="shared" si="2"/>
        <v>8.4</v>
      </c>
      <c r="O36" s="6">
        <f t="shared" si="3"/>
        <v>47.102273228867801</v>
      </c>
      <c r="P36" s="39">
        <f t="shared" si="4"/>
        <v>51.204837331431904</v>
      </c>
      <c r="Q36" s="23" t="s">
        <v>489</v>
      </c>
    </row>
    <row r="37" spans="1:17" ht="18.75" x14ac:dyDescent="0.25">
      <c r="A37" s="45">
        <v>23</v>
      </c>
      <c r="B37" s="32" t="s">
        <v>371</v>
      </c>
      <c r="C37" s="32" t="s">
        <v>167</v>
      </c>
      <c r="D37" s="32" t="s">
        <v>108</v>
      </c>
      <c r="E37" s="32" t="s">
        <v>307</v>
      </c>
      <c r="F37" s="32">
        <v>7</v>
      </c>
      <c r="G37" s="32">
        <v>13</v>
      </c>
      <c r="H37" s="29" t="s">
        <v>75</v>
      </c>
      <c r="I37" s="23">
        <v>6.5</v>
      </c>
      <c r="J37" s="39">
        <f t="shared" si="0"/>
        <v>3.3333333333333335</v>
      </c>
      <c r="K37" s="23">
        <v>64.400000000000006</v>
      </c>
      <c r="L37" s="23">
        <f t="shared" si="1"/>
        <v>27.229813664596271</v>
      </c>
      <c r="M37" s="23">
        <v>5.0999999999999996</v>
      </c>
      <c r="N37" s="23">
        <f t="shared" si="2"/>
        <v>20.399999999999999</v>
      </c>
      <c r="O37" s="6">
        <f t="shared" si="3"/>
        <v>47.62981366459627</v>
      </c>
      <c r="P37" s="39">
        <f t="shared" si="4"/>
        <v>50.963146997929606</v>
      </c>
      <c r="Q37" s="23" t="s">
        <v>489</v>
      </c>
    </row>
    <row r="38" spans="1:17" ht="18.75" x14ac:dyDescent="0.25">
      <c r="A38" s="45">
        <v>24</v>
      </c>
      <c r="B38" s="32" t="s">
        <v>349</v>
      </c>
      <c r="C38" s="32" t="s">
        <v>135</v>
      </c>
      <c r="D38" s="32" t="s">
        <v>110</v>
      </c>
      <c r="E38" s="32" t="s">
        <v>245</v>
      </c>
      <c r="F38" s="32">
        <v>7</v>
      </c>
      <c r="G38" s="32">
        <v>8</v>
      </c>
      <c r="H38" s="29" t="s">
        <v>75</v>
      </c>
      <c r="I38" s="23">
        <v>15.5</v>
      </c>
      <c r="J38" s="39">
        <f t="shared" si="0"/>
        <v>7.9487179487179489</v>
      </c>
      <c r="K38" s="23">
        <v>57.63</v>
      </c>
      <c r="L38" s="23">
        <f t="shared" si="1"/>
        <v>30.428596217247961</v>
      </c>
      <c r="M38" s="23">
        <v>3</v>
      </c>
      <c r="N38" s="23">
        <f t="shared" si="2"/>
        <v>12</v>
      </c>
      <c r="O38" s="6">
        <f t="shared" si="3"/>
        <v>42.428596217247957</v>
      </c>
      <c r="P38" s="39">
        <f t="shared" si="4"/>
        <v>50.377314165965906</v>
      </c>
      <c r="Q38" s="23" t="s">
        <v>489</v>
      </c>
    </row>
    <row r="39" spans="1:17" ht="18.75" x14ac:dyDescent="0.25">
      <c r="A39" s="45">
        <v>25</v>
      </c>
      <c r="B39" s="32" t="s">
        <v>345</v>
      </c>
      <c r="C39" s="32" t="s">
        <v>143</v>
      </c>
      <c r="D39" s="32" t="s">
        <v>122</v>
      </c>
      <c r="E39" s="32" t="s">
        <v>307</v>
      </c>
      <c r="F39" s="32">
        <v>7</v>
      </c>
      <c r="G39" s="32">
        <v>7</v>
      </c>
      <c r="H39" s="29" t="s">
        <v>75</v>
      </c>
      <c r="I39" s="23">
        <v>9</v>
      </c>
      <c r="J39" s="39">
        <f t="shared" si="0"/>
        <v>4.615384615384615</v>
      </c>
      <c r="K39" s="23">
        <v>63.46</v>
      </c>
      <c r="L39" s="23">
        <f t="shared" si="1"/>
        <v>27.63315474314529</v>
      </c>
      <c r="M39" s="23">
        <v>4.5</v>
      </c>
      <c r="N39" s="23">
        <f t="shared" si="2"/>
        <v>18</v>
      </c>
      <c r="O39" s="6">
        <f t="shared" si="3"/>
        <v>45.63315474314529</v>
      </c>
      <c r="P39" s="39">
        <f t="shared" si="4"/>
        <v>50.248539358529904</v>
      </c>
      <c r="Q39" s="23" t="s">
        <v>489</v>
      </c>
    </row>
    <row r="40" spans="1:17" ht="18.75" x14ac:dyDescent="0.25">
      <c r="A40" s="45">
        <v>26</v>
      </c>
      <c r="B40" s="32" t="s">
        <v>364</v>
      </c>
      <c r="C40" s="32" t="s">
        <v>356</v>
      </c>
      <c r="D40" s="32" t="s">
        <v>113</v>
      </c>
      <c r="E40" s="32" t="s">
        <v>245</v>
      </c>
      <c r="F40" s="32">
        <v>7</v>
      </c>
      <c r="G40" s="32">
        <v>12</v>
      </c>
      <c r="H40" s="29" t="s">
        <v>75</v>
      </c>
      <c r="I40" s="23">
        <v>6.5</v>
      </c>
      <c r="J40" s="39">
        <f t="shared" si="0"/>
        <v>3.3333333333333335</v>
      </c>
      <c r="K40" s="23">
        <v>59.46</v>
      </c>
      <c r="L40" s="23">
        <f t="shared" si="1"/>
        <v>29.492095526404306</v>
      </c>
      <c r="M40" s="23">
        <v>4.2</v>
      </c>
      <c r="N40" s="23">
        <f t="shared" si="2"/>
        <v>16.8</v>
      </c>
      <c r="O40" s="6">
        <f t="shared" si="3"/>
        <v>46.29209552640431</v>
      </c>
      <c r="P40" s="39">
        <f t="shared" si="4"/>
        <v>49.625428859737646</v>
      </c>
      <c r="Q40" s="23" t="s">
        <v>490</v>
      </c>
    </row>
    <row r="41" spans="1:17" ht="18.75" x14ac:dyDescent="0.25">
      <c r="A41" s="45">
        <v>27</v>
      </c>
      <c r="B41" s="32" t="s">
        <v>327</v>
      </c>
      <c r="C41" s="32" t="s">
        <v>141</v>
      </c>
      <c r="D41" s="32" t="s">
        <v>117</v>
      </c>
      <c r="E41" s="32" t="s">
        <v>323</v>
      </c>
      <c r="F41" s="32">
        <v>7</v>
      </c>
      <c r="G41" s="32">
        <v>2</v>
      </c>
      <c r="H41" s="29" t="s">
        <v>75</v>
      </c>
      <c r="I41" s="23">
        <v>8</v>
      </c>
      <c r="J41" s="39">
        <f t="shared" si="0"/>
        <v>4.1025641025641022</v>
      </c>
      <c r="K41" s="23">
        <v>50.25</v>
      </c>
      <c r="L41" s="23">
        <f t="shared" si="1"/>
        <v>34.897512437810946</v>
      </c>
      <c r="M41" s="23">
        <v>2.6</v>
      </c>
      <c r="N41" s="23">
        <f t="shared" si="2"/>
        <v>10.4</v>
      </c>
      <c r="O41" s="6">
        <f t="shared" si="3"/>
        <v>45.297512437810944</v>
      </c>
      <c r="P41" s="39">
        <f t="shared" si="4"/>
        <v>49.400076540375046</v>
      </c>
      <c r="Q41" s="23" t="s">
        <v>490</v>
      </c>
    </row>
    <row r="42" spans="1:17" ht="18.75" x14ac:dyDescent="0.25">
      <c r="A42" s="45">
        <v>28</v>
      </c>
      <c r="B42" s="32" t="s">
        <v>362</v>
      </c>
      <c r="C42" s="32" t="s">
        <v>363</v>
      </c>
      <c r="D42" s="32" t="s">
        <v>147</v>
      </c>
      <c r="E42" s="32" t="s">
        <v>307</v>
      </c>
      <c r="F42" s="32">
        <v>7</v>
      </c>
      <c r="G42" s="32">
        <v>11</v>
      </c>
      <c r="H42" s="29" t="s">
        <v>75</v>
      </c>
      <c r="I42" s="23">
        <v>1</v>
      </c>
      <c r="J42" s="39">
        <f t="shared" si="0"/>
        <v>0.51282051282051277</v>
      </c>
      <c r="K42" s="23">
        <v>59.88</v>
      </c>
      <c r="L42" s="23">
        <f t="shared" si="1"/>
        <v>29.285237140948563</v>
      </c>
      <c r="M42" s="23">
        <v>4.7</v>
      </c>
      <c r="N42" s="23">
        <f t="shared" si="2"/>
        <v>18.8</v>
      </c>
      <c r="O42" s="6">
        <f t="shared" si="3"/>
        <v>48.085237140948564</v>
      </c>
      <c r="P42" s="39">
        <f t="shared" si="4"/>
        <v>48.598057653769075</v>
      </c>
      <c r="Q42" s="23" t="s">
        <v>490</v>
      </c>
    </row>
    <row r="43" spans="1:17" ht="18.75" x14ac:dyDescent="0.25">
      <c r="A43" s="45">
        <v>29</v>
      </c>
      <c r="B43" s="32" t="s">
        <v>348</v>
      </c>
      <c r="C43" s="32" t="s">
        <v>106</v>
      </c>
      <c r="D43" s="32" t="s">
        <v>117</v>
      </c>
      <c r="E43" s="32" t="s">
        <v>307</v>
      </c>
      <c r="F43" s="32">
        <v>7</v>
      </c>
      <c r="G43" s="32">
        <v>8</v>
      </c>
      <c r="H43" s="29" t="s">
        <v>75</v>
      </c>
      <c r="I43" s="23">
        <v>18.5</v>
      </c>
      <c r="J43" s="39">
        <f t="shared" si="0"/>
        <v>9.4871794871794872</v>
      </c>
      <c r="K43" s="23">
        <v>68.88</v>
      </c>
      <c r="L43" s="23">
        <f t="shared" si="1"/>
        <v>25.458768873403024</v>
      </c>
      <c r="M43" s="23">
        <v>3.4</v>
      </c>
      <c r="N43" s="23">
        <f t="shared" si="2"/>
        <v>13.6</v>
      </c>
      <c r="O43" s="6">
        <f t="shared" si="3"/>
        <v>39.058768873403025</v>
      </c>
      <c r="P43" s="39">
        <f t="shared" si="4"/>
        <v>48.545948360582514</v>
      </c>
      <c r="Q43" s="23" t="s">
        <v>490</v>
      </c>
    </row>
    <row r="44" spans="1:17" ht="18.75" x14ac:dyDescent="0.25">
      <c r="A44" s="45">
        <v>30</v>
      </c>
      <c r="B44" s="32" t="s">
        <v>376</v>
      </c>
      <c r="C44" s="32" t="s">
        <v>157</v>
      </c>
      <c r="D44" s="32" t="s">
        <v>332</v>
      </c>
      <c r="E44" s="32" t="s">
        <v>314</v>
      </c>
      <c r="F44" s="32">
        <v>8</v>
      </c>
      <c r="G44" s="32">
        <v>17</v>
      </c>
      <c r="H44" s="29" t="s">
        <v>75</v>
      </c>
      <c r="I44" s="22"/>
      <c r="J44" s="39">
        <f t="shared" si="0"/>
        <v>0</v>
      </c>
      <c r="K44" s="23">
        <v>62.88</v>
      </c>
      <c r="L44" s="23">
        <f t="shared" si="1"/>
        <v>27.888040712468193</v>
      </c>
      <c r="M44" s="23">
        <v>4.8</v>
      </c>
      <c r="N44" s="23">
        <f t="shared" si="2"/>
        <v>19.2</v>
      </c>
      <c r="O44" s="6">
        <f t="shared" si="3"/>
        <v>47.088040712468192</v>
      </c>
      <c r="P44" s="39">
        <f t="shared" si="4"/>
        <v>47.088040712468192</v>
      </c>
      <c r="Q44" s="23" t="s">
        <v>490</v>
      </c>
    </row>
    <row r="45" spans="1:17" ht="18.75" x14ac:dyDescent="0.25">
      <c r="A45" s="45">
        <v>31</v>
      </c>
      <c r="B45" s="32" t="s">
        <v>373</v>
      </c>
      <c r="C45" s="32" t="s">
        <v>374</v>
      </c>
      <c r="D45" s="32" t="s">
        <v>164</v>
      </c>
      <c r="E45" s="32" t="s">
        <v>307</v>
      </c>
      <c r="F45" s="32">
        <v>7</v>
      </c>
      <c r="G45" s="32">
        <v>14</v>
      </c>
      <c r="H45" s="29" t="s">
        <v>75</v>
      </c>
      <c r="I45" s="23">
        <v>24</v>
      </c>
      <c r="J45" s="39">
        <f t="shared" si="0"/>
        <v>12.307692307692308</v>
      </c>
      <c r="K45" s="23">
        <v>50.86</v>
      </c>
      <c r="L45" s="23">
        <f t="shared" si="1"/>
        <v>34.478961856075507</v>
      </c>
      <c r="M45" s="23">
        <v>0</v>
      </c>
      <c r="N45" s="23">
        <f t="shared" si="2"/>
        <v>0</v>
      </c>
      <c r="O45" s="6">
        <f t="shared" si="3"/>
        <v>34.478961856075507</v>
      </c>
      <c r="P45" s="39">
        <f t="shared" si="4"/>
        <v>46.786654163767814</v>
      </c>
      <c r="Q45" s="23" t="s">
        <v>490</v>
      </c>
    </row>
    <row r="46" spans="1:17" ht="18.75" x14ac:dyDescent="0.25">
      <c r="A46" s="45">
        <v>32</v>
      </c>
      <c r="B46" s="32" t="s">
        <v>378</v>
      </c>
      <c r="C46" s="32" t="s">
        <v>230</v>
      </c>
      <c r="D46" s="32" t="s">
        <v>105</v>
      </c>
      <c r="E46" s="32" t="s">
        <v>307</v>
      </c>
      <c r="F46" s="32">
        <v>7</v>
      </c>
      <c r="G46" s="32">
        <v>17</v>
      </c>
      <c r="H46" s="29" t="s">
        <v>75</v>
      </c>
      <c r="I46" s="22">
        <v>3</v>
      </c>
      <c r="J46" s="39">
        <f t="shared" si="0"/>
        <v>1.5384615384615385</v>
      </c>
      <c r="K46" s="23">
        <v>60.26</v>
      </c>
      <c r="L46" s="23">
        <f t="shared" si="1"/>
        <v>29.100564221705945</v>
      </c>
      <c r="M46" s="23">
        <v>4</v>
      </c>
      <c r="N46" s="23">
        <f t="shared" si="2"/>
        <v>16</v>
      </c>
      <c r="O46" s="6">
        <f t="shared" si="3"/>
        <v>45.100564221705945</v>
      </c>
      <c r="P46" s="39">
        <f t="shared" si="4"/>
        <v>46.639025760167485</v>
      </c>
      <c r="Q46" s="23" t="s">
        <v>490</v>
      </c>
    </row>
    <row r="47" spans="1:17" ht="18.75" x14ac:dyDescent="0.25">
      <c r="A47" s="45">
        <v>33</v>
      </c>
      <c r="B47" s="32" t="s">
        <v>372</v>
      </c>
      <c r="C47" s="32" t="s">
        <v>135</v>
      </c>
      <c r="D47" s="32" t="s">
        <v>108</v>
      </c>
      <c r="E47" s="32" t="s">
        <v>314</v>
      </c>
      <c r="F47" s="32">
        <v>8</v>
      </c>
      <c r="G47" s="32">
        <v>13</v>
      </c>
      <c r="H47" s="29" t="s">
        <v>75</v>
      </c>
      <c r="I47" s="23">
        <v>9.5</v>
      </c>
      <c r="J47" s="39">
        <f t="shared" ref="J47:J78" si="5">SUM((20*I47)/39)</f>
        <v>4.8717948717948714</v>
      </c>
      <c r="K47" s="23">
        <v>64.25</v>
      </c>
      <c r="L47" s="23">
        <f t="shared" si="1"/>
        <v>27.293385214007785</v>
      </c>
      <c r="M47" s="23">
        <v>3.6</v>
      </c>
      <c r="N47" s="23">
        <f t="shared" ref="N47:N78" si="6">SUM((40*M47)/10)</f>
        <v>14.4</v>
      </c>
      <c r="O47" s="6">
        <f t="shared" si="3"/>
        <v>41.693385214007783</v>
      </c>
      <c r="P47" s="39">
        <f t="shared" si="4"/>
        <v>46.565180085802652</v>
      </c>
      <c r="Q47" s="23" t="s">
        <v>490</v>
      </c>
    </row>
    <row r="48" spans="1:17" ht="18.75" x14ac:dyDescent="0.25">
      <c r="A48" s="45">
        <v>34</v>
      </c>
      <c r="B48" s="32" t="s">
        <v>375</v>
      </c>
      <c r="C48" s="32" t="s">
        <v>150</v>
      </c>
      <c r="D48" s="32" t="s">
        <v>117</v>
      </c>
      <c r="E48" s="32" t="s">
        <v>314</v>
      </c>
      <c r="F48" s="32">
        <v>8</v>
      </c>
      <c r="G48" s="32">
        <v>17</v>
      </c>
      <c r="H48" s="29" t="s">
        <v>75</v>
      </c>
      <c r="I48" s="23">
        <v>2.5</v>
      </c>
      <c r="J48" s="39">
        <f t="shared" si="5"/>
        <v>1.2820512820512822</v>
      </c>
      <c r="K48" s="23">
        <v>78.209999999999994</v>
      </c>
      <c r="L48" s="23">
        <f t="shared" si="1"/>
        <v>22.421685206495336</v>
      </c>
      <c r="M48" s="23">
        <v>5.4</v>
      </c>
      <c r="N48" s="23">
        <f t="shared" si="6"/>
        <v>21.6</v>
      </c>
      <c r="O48" s="6">
        <f t="shared" si="3"/>
        <v>44.021685206495334</v>
      </c>
      <c r="P48" s="39">
        <f t="shared" si="4"/>
        <v>45.303736488546619</v>
      </c>
      <c r="Q48" s="23" t="s">
        <v>490</v>
      </c>
    </row>
    <row r="49" spans="1:17" ht="18.75" x14ac:dyDescent="0.25">
      <c r="A49" s="45">
        <v>35</v>
      </c>
      <c r="B49" s="32" t="s">
        <v>305</v>
      </c>
      <c r="C49" s="32" t="s">
        <v>106</v>
      </c>
      <c r="D49" s="32" t="s">
        <v>306</v>
      </c>
      <c r="E49" s="32" t="s">
        <v>307</v>
      </c>
      <c r="F49" s="32">
        <v>7</v>
      </c>
      <c r="G49" s="32">
        <v>1</v>
      </c>
      <c r="H49" s="29" t="s">
        <v>75</v>
      </c>
      <c r="I49" s="6">
        <v>8.5</v>
      </c>
      <c r="J49" s="39">
        <f t="shared" si="5"/>
        <v>4.3589743589743586</v>
      </c>
      <c r="K49" s="6">
        <v>73.98</v>
      </c>
      <c r="L49" s="23">
        <f t="shared" si="1"/>
        <v>23.703703703703706</v>
      </c>
      <c r="M49" s="6">
        <v>4.0999999999999996</v>
      </c>
      <c r="N49" s="23">
        <f t="shared" si="6"/>
        <v>16.399999999999999</v>
      </c>
      <c r="O49" s="6">
        <f t="shared" si="3"/>
        <v>40.103703703703701</v>
      </c>
      <c r="P49" s="39">
        <f t="shared" si="4"/>
        <v>44.462678062678059</v>
      </c>
      <c r="Q49" s="23" t="s">
        <v>490</v>
      </c>
    </row>
    <row r="50" spans="1:17" ht="18.75" x14ac:dyDescent="0.25">
      <c r="A50" s="45">
        <v>36</v>
      </c>
      <c r="B50" s="32" t="s">
        <v>319</v>
      </c>
      <c r="C50" s="32" t="s">
        <v>187</v>
      </c>
      <c r="D50" s="32" t="s">
        <v>105</v>
      </c>
      <c r="E50" s="32" t="s">
        <v>315</v>
      </c>
      <c r="F50" s="32">
        <v>8</v>
      </c>
      <c r="G50" s="32">
        <v>2</v>
      </c>
      <c r="H50" s="29" t="s">
        <v>75</v>
      </c>
      <c r="I50" s="23">
        <v>10.5</v>
      </c>
      <c r="J50" s="39">
        <f t="shared" si="5"/>
        <v>5.384615384615385</v>
      </c>
      <c r="K50" s="23">
        <v>71.36</v>
      </c>
      <c r="L50" s="23">
        <f t="shared" si="1"/>
        <v>24.573991031390136</v>
      </c>
      <c r="M50" s="23">
        <v>3</v>
      </c>
      <c r="N50" s="23">
        <f t="shared" si="6"/>
        <v>12</v>
      </c>
      <c r="O50" s="6">
        <f t="shared" si="3"/>
        <v>36.573991031390136</v>
      </c>
      <c r="P50" s="39">
        <f t="shared" si="4"/>
        <v>41.958606416005523</v>
      </c>
      <c r="Q50" s="23" t="s">
        <v>490</v>
      </c>
    </row>
    <row r="51" spans="1:17" ht="18.75" x14ac:dyDescent="0.25">
      <c r="A51" s="45">
        <v>37</v>
      </c>
      <c r="B51" s="32" t="s">
        <v>367</v>
      </c>
      <c r="C51" s="32" t="s">
        <v>130</v>
      </c>
      <c r="D51" s="32" t="s">
        <v>111</v>
      </c>
      <c r="E51" s="32" t="s">
        <v>245</v>
      </c>
      <c r="F51" s="32">
        <v>7</v>
      </c>
      <c r="G51" s="32">
        <v>12</v>
      </c>
      <c r="H51" s="29" t="s">
        <v>75</v>
      </c>
      <c r="I51" s="23">
        <v>20</v>
      </c>
      <c r="J51" s="39">
        <f t="shared" si="5"/>
        <v>10.256410256410257</v>
      </c>
      <c r="K51" s="23">
        <v>56.66</v>
      </c>
      <c r="L51" s="23">
        <f t="shared" si="1"/>
        <v>30.94952347334981</v>
      </c>
      <c r="M51" s="23">
        <v>0</v>
      </c>
      <c r="N51" s="23">
        <f t="shared" si="6"/>
        <v>0</v>
      </c>
      <c r="O51" s="6">
        <f t="shared" si="3"/>
        <v>30.94952347334981</v>
      </c>
      <c r="P51" s="39">
        <f t="shared" si="4"/>
        <v>41.205933729760069</v>
      </c>
      <c r="Q51" s="23" t="s">
        <v>490</v>
      </c>
    </row>
    <row r="52" spans="1:17" ht="18.75" x14ac:dyDescent="0.25">
      <c r="A52" s="45">
        <v>38</v>
      </c>
      <c r="B52" s="32" t="s">
        <v>377</v>
      </c>
      <c r="C52" s="32" t="s">
        <v>191</v>
      </c>
      <c r="D52" s="32" t="s">
        <v>485</v>
      </c>
      <c r="E52" s="32" t="s">
        <v>307</v>
      </c>
      <c r="F52" s="32">
        <v>7</v>
      </c>
      <c r="G52" s="32">
        <v>17</v>
      </c>
      <c r="H52" s="29" t="s">
        <v>75</v>
      </c>
      <c r="I52" s="22">
        <v>16</v>
      </c>
      <c r="J52" s="39">
        <f t="shared" si="5"/>
        <v>8.2051282051282044</v>
      </c>
      <c r="K52" s="23">
        <v>81.430000000000007</v>
      </c>
      <c r="L52" s="23">
        <f t="shared" si="1"/>
        <v>21.535060788407222</v>
      </c>
      <c r="M52" s="23">
        <v>2.7</v>
      </c>
      <c r="N52" s="23">
        <f t="shared" si="6"/>
        <v>10.8</v>
      </c>
      <c r="O52" s="6">
        <f t="shared" si="3"/>
        <v>32.335060788407219</v>
      </c>
      <c r="P52" s="39">
        <f t="shared" si="4"/>
        <v>40.540188993535423</v>
      </c>
      <c r="Q52" s="23" t="s">
        <v>490</v>
      </c>
    </row>
    <row r="53" spans="1:17" ht="18.75" x14ac:dyDescent="0.25">
      <c r="A53" s="45">
        <v>39</v>
      </c>
      <c r="B53" s="32" t="s">
        <v>308</v>
      </c>
      <c r="C53" s="32" t="s">
        <v>123</v>
      </c>
      <c r="D53" s="32" t="s">
        <v>309</v>
      </c>
      <c r="E53" s="32" t="s">
        <v>245</v>
      </c>
      <c r="F53" s="32">
        <v>7</v>
      </c>
      <c r="G53" s="32">
        <v>1</v>
      </c>
      <c r="H53" s="29" t="s">
        <v>75</v>
      </c>
      <c r="I53" s="23">
        <v>9.5</v>
      </c>
      <c r="J53" s="39">
        <f t="shared" si="5"/>
        <v>4.8717948717948714</v>
      </c>
      <c r="K53" s="23">
        <v>67.41</v>
      </c>
      <c r="L53" s="23">
        <f t="shared" si="1"/>
        <v>26.013944518617418</v>
      </c>
      <c r="M53" s="23">
        <v>1.8</v>
      </c>
      <c r="N53" s="23">
        <f t="shared" si="6"/>
        <v>7.2</v>
      </c>
      <c r="O53" s="6">
        <f t="shared" si="3"/>
        <v>33.213944518617417</v>
      </c>
      <c r="P53" s="39">
        <f t="shared" si="4"/>
        <v>38.085739390412286</v>
      </c>
      <c r="Q53" s="23" t="s">
        <v>490</v>
      </c>
    </row>
    <row r="54" spans="1:17" ht="18.75" x14ac:dyDescent="0.25">
      <c r="A54" s="45">
        <v>40</v>
      </c>
      <c r="B54" s="32" t="s">
        <v>381</v>
      </c>
      <c r="C54" s="32" t="s">
        <v>146</v>
      </c>
      <c r="D54" s="32" t="s">
        <v>107</v>
      </c>
      <c r="E54" s="32" t="s">
        <v>307</v>
      </c>
      <c r="F54" s="32">
        <v>7</v>
      </c>
      <c r="G54" s="32">
        <v>19</v>
      </c>
      <c r="H54" s="29" t="s">
        <v>75</v>
      </c>
      <c r="I54" s="23">
        <v>7</v>
      </c>
      <c r="J54" s="39">
        <f t="shared" si="5"/>
        <v>3.5897435897435899</v>
      </c>
      <c r="K54" s="23">
        <v>73.55</v>
      </c>
      <c r="L54" s="23">
        <f t="shared" si="1"/>
        <v>23.842284160435081</v>
      </c>
      <c r="M54" s="23">
        <v>1.7</v>
      </c>
      <c r="N54" s="23">
        <f t="shared" si="6"/>
        <v>6.8</v>
      </c>
      <c r="O54" s="6">
        <f t="shared" si="3"/>
        <v>30.642284160435082</v>
      </c>
      <c r="P54" s="39">
        <f t="shared" si="4"/>
        <v>34.232027750178673</v>
      </c>
      <c r="Q54" s="23" t="s">
        <v>491</v>
      </c>
    </row>
    <row r="55" spans="1:17" ht="18.75" x14ac:dyDescent="0.25">
      <c r="A55" s="45">
        <v>41</v>
      </c>
      <c r="B55" s="32" t="s">
        <v>324</v>
      </c>
      <c r="C55" s="32" t="s">
        <v>325</v>
      </c>
      <c r="D55" s="32" t="s">
        <v>117</v>
      </c>
      <c r="E55" s="32" t="s">
        <v>326</v>
      </c>
      <c r="F55" s="32">
        <v>7</v>
      </c>
      <c r="G55" s="32">
        <v>2</v>
      </c>
      <c r="H55" s="29" t="s">
        <v>75</v>
      </c>
      <c r="I55" s="23">
        <v>10.5</v>
      </c>
      <c r="J55" s="39">
        <f t="shared" si="5"/>
        <v>5.384615384615385</v>
      </c>
      <c r="K55" s="23">
        <v>63.93</v>
      </c>
      <c r="L55" s="23">
        <f t="shared" si="1"/>
        <v>27.430001564210858</v>
      </c>
      <c r="M55" s="23"/>
      <c r="N55" s="23">
        <f t="shared" si="6"/>
        <v>0</v>
      </c>
      <c r="O55" s="6">
        <f t="shared" si="3"/>
        <v>27.430001564210858</v>
      </c>
      <c r="P55" s="39">
        <f t="shared" si="4"/>
        <v>32.814616948826242</v>
      </c>
      <c r="Q55" s="23" t="s">
        <v>491</v>
      </c>
    </row>
    <row r="56" spans="1:17" ht="18.75" x14ac:dyDescent="0.25">
      <c r="A56" s="45">
        <v>42</v>
      </c>
      <c r="B56" s="36" t="s">
        <v>365</v>
      </c>
      <c r="C56" s="36" t="s">
        <v>366</v>
      </c>
      <c r="D56" s="36" t="s">
        <v>194</v>
      </c>
      <c r="E56" s="36" t="s">
        <v>314</v>
      </c>
      <c r="F56" s="36">
        <v>8</v>
      </c>
      <c r="G56" s="36">
        <v>12</v>
      </c>
      <c r="H56" s="29" t="s">
        <v>75</v>
      </c>
      <c r="I56" s="23">
        <v>10</v>
      </c>
      <c r="J56" s="39">
        <f t="shared" si="5"/>
        <v>5.1282051282051286</v>
      </c>
      <c r="K56" s="23">
        <v>75.13</v>
      </c>
      <c r="L56" s="23">
        <f t="shared" si="1"/>
        <v>23.340875815253565</v>
      </c>
      <c r="M56" s="23">
        <v>0</v>
      </c>
      <c r="N56" s="23">
        <f t="shared" si="6"/>
        <v>0</v>
      </c>
      <c r="O56" s="6">
        <f t="shared" si="3"/>
        <v>23.340875815253565</v>
      </c>
      <c r="P56" s="39">
        <f t="shared" si="4"/>
        <v>28.469080943458692</v>
      </c>
      <c r="Q56" s="23" t="s">
        <v>491</v>
      </c>
    </row>
    <row r="57" spans="1:17" ht="18.75" x14ac:dyDescent="0.25">
      <c r="A57" s="45">
        <v>43</v>
      </c>
      <c r="B57" s="32" t="s">
        <v>368</v>
      </c>
      <c r="C57" s="32" t="s">
        <v>369</v>
      </c>
      <c r="D57" s="32" t="s">
        <v>127</v>
      </c>
      <c r="E57" s="32" t="s">
        <v>245</v>
      </c>
      <c r="F57" s="32">
        <v>7</v>
      </c>
      <c r="G57" s="32">
        <v>12</v>
      </c>
      <c r="H57" s="29" t="s">
        <v>75</v>
      </c>
      <c r="I57" s="23">
        <v>4.5</v>
      </c>
      <c r="J57" s="39">
        <f t="shared" si="5"/>
        <v>2.3076923076923075</v>
      </c>
      <c r="K57" s="23">
        <v>74.510000000000005</v>
      </c>
      <c r="L57" s="23">
        <f t="shared" si="1"/>
        <v>23.535095960273789</v>
      </c>
      <c r="M57" s="23">
        <v>0</v>
      </c>
      <c r="N57" s="23">
        <f t="shared" si="6"/>
        <v>0</v>
      </c>
      <c r="O57" s="6">
        <f t="shared" si="3"/>
        <v>23.535095960273789</v>
      </c>
      <c r="P57" s="39">
        <f t="shared" si="4"/>
        <v>25.842788267966096</v>
      </c>
      <c r="Q57" s="23" t="s">
        <v>491</v>
      </c>
    </row>
    <row r="58" spans="1:17" ht="18.75" x14ac:dyDescent="0.25">
      <c r="A58" s="45">
        <v>44</v>
      </c>
      <c r="B58" s="38" t="s">
        <v>337</v>
      </c>
      <c r="C58" s="38" t="s">
        <v>157</v>
      </c>
      <c r="D58" s="38" t="s">
        <v>122</v>
      </c>
      <c r="E58" s="38" t="s">
        <v>315</v>
      </c>
      <c r="F58" s="38">
        <v>8</v>
      </c>
      <c r="G58" s="38">
        <v>4</v>
      </c>
      <c r="H58" s="29" t="s">
        <v>75</v>
      </c>
      <c r="I58" s="23">
        <v>10</v>
      </c>
      <c r="J58" s="39">
        <f t="shared" si="5"/>
        <v>5.1282051282051286</v>
      </c>
      <c r="K58" s="23">
        <v>0</v>
      </c>
      <c r="L58" s="23">
        <v>0</v>
      </c>
      <c r="M58" s="23">
        <v>2.5</v>
      </c>
      <c r="N58" s="23">
        <f t="shared" si="6"/>
        <v>10</v>
      </c>
      <c r="O58" s="6">
        <f t="shared" si="3"/>
        <v>10</v>
      </c>
      <c r="P58" s="39">
        <f t="shared" si="4"/>
        <v>15.128205128205128</v>
      </c>
      <c r="Q58" s="23" t="s">
        <v>491</v>
      </c>
    </row>
    <row r="59" spans="1:17" ht="18.75" x14ac:dyDescent="0.25">
      <c r="A59" s="45">
        <v>45</v>
      </c>
      <c r="B59" s="32" t="s">
        <v>487</v>
      </c>
      <c r="C59" s="32" t="s">
        <v>140</v>
      </c>
      <c r="D59" s="32" t="s">
        <v>113</v>
      </c>
      <c r="E59" s="32" t="s">
        <v>245</v>
      </c>
      <c r="F59" s="32">
        <v>7</v>
      </c>
      <c r="G59" s="32">
        <v>6</v>
      </c>
      <c r="H59" s="29" t="s">
        <v>75</v>
      </c>
      <c r="I59" s="23">
        <v>21</v>
      </c>
      <c r="J59" s="39">
        <f t="shared" si="5"/>
        <v>10.76923076923077</v>
      </c>
      <c r="K59" s="23">
        <v>0</v>
      </c>
      <c r="L59" s="23">
        <v>0</v>
      </c>
      <c r="M59" s="23">
        <v>0</v>
      </c>
      <c r="N59" s="23">
        <f t="shared" si="6"/>
        <v>0</v>
      </c>
      <c r="O59" s="6">
        <f t="shared" si="3"/>
        <v>0</v>
      </c>
      <c r="P59" s="39">
        <f t="shared" si="4"/>
        <v>10.76923076923077</v>
      </c>
      <c r="Q59" s="23" t="s">
        <v>491</v>
      </c>
    </row>
    <row r="60" spans="1:17" ht="18.75" x14ac:dyDescent="0.25">
      <c r="A60" s="45">
        <v>46</v>
      </c>
      <c r="B60" s="32" t="s">
        <v>63</v>
      </c>
      <c r="C60" s="32" t="s">
        <v>184</v>
      </c>
      <c r="D60" s="32" t="s">
        <v>110</v>
      </c>
      <c r="E60" s="32" t="s">
        <v>315</v>
      </c>
      <c r="F60" s="32">
        <v>8</v>
      </c>
      <c r="G60" s="32">
        <v>2</v>
      </c>
      <c r="H60" s="29" t="s">
        <v>75</v>
      </c>
      <c r="I60" s="23">
        <v>16.5</v>
      </c>
      <c r="J60" s="39">
        <f t="shared" si="5"/>
        <v>8.4615384615384617</v>
      </c>
      <c r="K60" s="23">
        <v>0</v>
      </c>
      <c r="L60" s="23">
        <v>0</v>
      </c>
      <c r="M60" s="23">
        <v>0</v>
      </c>
      <c r="N60" s="23">
        <f t="shared" si="6"/>
        <v>0</v>
      </c>
      <c r="O60" s="6">
        <v>0</v>
      </c>
      <c r="P60" s="39">
        <f t="shared" si="4"/>
        <v>8.4615384615384617</v>
      </c>
      <c r="Q60" s="23" t="s">
        <v>491</v>
      </c>
    </row>
    <row r="61" spans="1:17" ht="18.75" x14ac:dyDescent="0.25">
      <c r="A61" s="45">
        <v>47</v>
      </c>
      <c r="B61" s="32" t="s">
        <v>57</v>
      </c>
      <c r="C61" s="32" t="s">
        <v>347</v>
      </c>
      <c r="D61" s="32" t="s">
        <v>111</v>
      </c>
      <c r="E61" s="32" t="s">
        <v>314</v>
      </c>
      <c r="F61" s="32">
        <v>8</v>
      </c>
      <c r="G61" s="32">
        <v>8</v>
      </c>
      <c r="H61" s="29" t="s">
        <v>75</v>
      </c>
      <c r="I61" s="23">
        <v>16.5</v>
      </c>
      <c r="J61" s="39">
        <f t="shared" si="5"/>
        <v>8.4615384615384617</v>
      </c>
      <c r="K61" s="23">
        <v>0</v>
      </c>
      <c r="L61" s="23">
        <v>0</v>
      </c>
      <c r="M61" s="23">
        <v>0</v>
      </c>
      <c r="N61" s="23">
        <f t="shared" si="6"/>
        <v>0</v>
      </c>
      <c r="O61" s="6">
        <v>0</v>
      </c>
      <c r="P61" s="39">
        <f t="shared" si="4"/>
        <v>8.4615384615384617</v>
      </c>
      <c r="Q61" s="23" t="s">
        <v>491</v>
      </c>
    </row>
    <row r="62" spans="1:17" ht="18.75" x14ac:dyDescent="0.25">
      <c r="A62" s="45">
        <v>48</v>
      </c>
      <c r="B62" s="32" t="s">
        <v>234</v>
      </c>
      <c r="C62" s="32" t="s">
        <v>133</v>
      </c>
      <c r="D62" s="32" t="s">
        <v>105</v>
      </c>
      <c r="E62" s="32" t="s">
        <v>307</v>
      </c>
      <c r="F62" s="32">
        <v>7</v>
      </c>
      <c r="G62" s="32">
        <v>17</v>
      </c>
      <c r="H62" s="29" t="s">
        <v>75</v>
      </c>
      <c r="I62" s="23">
        <v>5</v>
      </c>
      <c r="J62" s="39">
        <f t="shared" si="5"/>
        <v>2.5641025641025643</v>
      </c>
      <c r="K62" s="23">
        <v>0</v>
      </c>
      <c r="L62" s="23">
        <v>0</v>
      </c>
      <c r="M62" s="23">
        <v>0</v>
      </c>
      <c r="N62" s="23">
        <f t="shared" si="6"/>
        <v>0</v>
      </c>
      <c r="O62" s="6">
        <f>SUM(L62+N62)</f>
        <v>0</v>
      </c>
      <c r="P62" s="39">
        <f t="shared" si="4"/>
        <v>2.5641025641025643</v>
      </c>
      <c r="Q62" s="23" t="s">
        <v>491</v>
      </c>
    </row>
    <row r="63" spans="1:17" ht="18.75" x14ac:dyDescent="0.25">
      <c r="A63" s="45">
        <v>49</v>
      </c>
      <c r="B63" s="32" t="s">
        <v>310</v>
      </c>
      <c r="C63" s="32" t="s">
        <v>311</v>
      </c>
      <c r="D63" s="32" t="s">
        <v>168</v>
      </c>
      <c r="E63" s="32" t="s">
        <v>245</v>
      </c>
      <c r="F63" s="32">
        <v>7</v>
      </c>
      <c r="G63" s="32">
        <v>1</v>
      </c>
      <c r="H63" s="29" t="s">
        <v>75</v>
      </c>
      <c r="I63" s="23">
        <v>0</v>
      </c>
      <c r="J63" s="39">
        <f t="shared" si="5"/>
        <v>0</v>
      </c>
      <c r="K63" s="23">
        <v>0</v>
      </c>
      <c r="L63" s="23">
        <v>0</v>
      </c>
      <c r="M63" s="23">
        <v>0</v>
      </c>
      <c r="N63" s="23">
        <f t="shared" si="6"/>
        <v>0</v>
      </c>
      <c r="O63" s="6">
        <v>0</v>
      </c>
      <c r="P63" s="39">
        <v>0</v>
      </c>
      <c r="Q63" s="23" t="s">
        <v>491</v>
      </c>
    </row>
    <row r="64" spans="1:17" ht="18.75" x14ac:dyDescent="0.25">
      <c r="A64" s="45">
        <v>50</v>
      </c>
      <c r="B64" s="32" t="s">
        <v>176</v>
      </c>
      <c r="C64" s="32" t="s">
        <v>244</v>
      </c>
      <c r="D64" s="32" t="s">
        <v>124</v>
      </c>
      <c r="E64" s="32" t="s">
        <v>245</v>
      </c>
      <c r="F64" s="32">
        <v>7</v>
      </c>
      <c r="G64" s="32">
        <v>2</v>
      </c>
      <c r="H64" s="28" t="s">
        <v>75</v>
      </c>
      <c r="I64" s="6">
        <v>0</v>
      </c>
      <c r="J64" s="39">
        <f t="shared" si="5"/>
        <v>0</v>
      </c>
      <c r="K64" s="6">
        <v>0</v>
      </c>
      <c r="L64" s="23">
        <v>0</v>
      </c>
      <c r="M64" s="6">
        <v>0</v>
      </c>
      <c r="N64" s="23">
        <f t="shared" si="6"/>
        <v>0</v>
      </c>
      <c r="O64" s="6">
        <f>SUM(L64+N64)</f>
        <v>0</v>
      </c>
      <c r="P64" s="39">
        <f>SUM(J64+O64)</f>
        <v>0</v>
      </c>
      <c r="Q64" s="23" t="s">
        <v>491</v>
      </c>
    </row>
    <row r="65" spans="1:17" ht="18.75" x14ac:dyDescent="0.25">
      <c r="A65" s="45">
        <v>51</v>
      </c>
      <c r="B65" s="32" t="s">
        <v>180</v>
      </c>
      <c r="C65" s="32" t="s">
        <v>135</v>
      </c>
      <c r="D65" s="32" t="s">
        <v>107</v>
      </c>
      <c r="E65" s="32" t="s">
        <v>315</v>
      </c>
      <c r="F65" s="32">
        <v>8</v>
      </c>
      <c r="G65" s="32">
        <v>2</v>
      </c>
      <c r="H65" s="29" t="s">
        <v>75</v>
      </c>
      <c r="I65" s="6">
        <v>0</v>
      </c>
      <c r="J65" s="39">
        <f t="shared" si="5"/>
        <v>0</v>
      </c>
      <c r="K65" s="6">
        <v>0</v>
      </c>
      <c r="L65" s="23">
        <v>0</v>
      </c>
      <c r="M65" s="6">
        <v>0</v>
      </c>
      <c r="N65" s="23">
        <f t="shared" si="6"/>
        <v>0</v>
      </c>
      <c r="O65" s="6">
        <f>SUM(L65+N65)</f>
        <v>0</v>
      </c>
      <c r="P65" s="39">
        <f>SUM(J65+O65)</f>
        <v>0</v>
      </c>
      <c r="Q65" s="23" t="s">
        <v>491</v>
      </c>
    </row>
    <row r="66" spans="1:17" ht="18.75" x14ac:dyDescent="0.25">
      <c r="A66" s="45">
        <v>52</v>
      </c>
      <c r="B66" s="32" t="s">
        <v>321</v>
      </c>
      <c r="C66" s="32" t="s">
        <v>170</v>
      </c>
      <c r="D66" s="32" t="s">
        <v>107</v>
      </c>
      <c r="E66" s="32" t="s">
        <v>315</v>
      </c>
      <c r="F66" s="32">
        <v>8</v>
      </c>
      <c r="G66" s="32">
        <v>2</v>
      </c>
      <c r="H66" s="29" t="s">
        <v>75</v>
      </c>
      <c r="I66" s="23">
        <v>0</v>
      </c>
      <c r="J66" s="39">
        <f t="shared" si="5"/>
        <v>0</v>
      </c>
      <c r="K66" s="23">
        <v>0</v>
      </c>
      <c r="L66" s="23">
        <v>0</v>
      </c>
      <c r="M66" s="23">
        <v>0</v>
      </c>
      <c r="N66" s="23">
        <f t="shared" si="6"/>
        <v>0</v>
      </c>
      <c r="O66" s="6">
        <v>0</v>
      </c>
      <c r="P66" s="39">
        <v>0</v>
      </c>
      <c r="Q66" s="23" t="s">
        <v>491</v>
      </c>
    </row>
    <row r="67" spans="1:17" ht="18.75" x14ac:dyDescent="0.25">
      <c r="A67" s="45">
        <v>53</v>
      </c>
      <c r="B67" s="32" t="s">
        <v>328</v>
      </c>
      <c r="C67" s="32" t="s">
        <v>104</v>
      </c>
      <c r="D67" s="32" t="s">
        <v>111</v>
      </c>
      <c r="E67" s="32" t="s">
        <v>329</v>
      </c>
      <c r="F67" s="32">
        <v>8</v>
      </c>
      <c r="G67" s="32">
        <v>3</v>
      </c>
      <c r="H67" s="29" t="s">
        <v>75</v>
      </c>
      <c r="I67" s="23">
        <v>0</v>
      </c>
      <c r="J67" s="39">
        <f t="shared" si="5"/>
        <v>0</v>
      </c>
      <c r="K67" s="23">
        <v>0</v>
      </c>
      <c r="L67" s="23">
        <v>0</v>
      </c>
      <c r="M67" s="23">
        <v>0</v>
      </c>
      <c r="N67" s="23">
        <f t="shared" si="6"/>
        <v>0</v>
      </c>
      <c r="O67" s="6">
        <f>SUM(L67+N67)</f>
        <v>0</v>
      </c>
      <c r="P67" s="39">
        <f>SUM(J67+O67)</f>
        <v>0</v>
      </c>
      <c r="Q67" s="23" t="s">
        <v>491</v>
      </c>
    </row>
    <row r="68" spans="1:17" ht="18.75" x14ac:dyDescent="0.25">
      <c r="A68" s="45">
        <v>54</v>
      </c>
      <c r="B68" s="32" t="s">
        <v>331</v>
      </c>
      <c r="C68" s="32" t="s">
        <v>172</v>
      </c>
      <c r="D68" s="32" t="s">
        <v>332</v>
      </c>
      <c r="E68" s="32" t="s">
        <v>315</v>
      </c>
      <c r="F68" s="32">
        <v>8</v>
      </c>
      <c r="G68" s="32">
        <v>3</v>
      </c>
      <c r="H68" s="29" t="s">
        <v>75</v>
      </c>
      <c r="I68" s="23">
        <v>0</v>
      </c>
      <c r="J68" s="39">
        <f t="shared" si="5"/>
        <v>0</v>
      </c>
      <c r="K68" s="23">
        <v>0</v>
      </c>
      <c r="L68" s="23">
        <v>0</v>
      </c>
      <c r="M68" s="23">
        <v>0</v>
      </c>
      <c r="N68" s="23">
        <f t="shared" si="6"/>
        <v>0</v>
      </c>
      <c r="O68" s="6">
        <f>SUM(L68+N68)</f>
        <v>0</v>
      </c>
      <c r="P68" s="39">
        <f>SUM(J68+O68)</f>
        <v>0</v>
      </c>
      <c r="Q68" s="23" t="s">
        <v>491</v>
      </c>
    </row>
    <row r="69" spans="1:17" ht="18.75" x14ac:dyDescent="0.25">
      <c r="A69" s="45">
        <v>55</v>
      </c>
      <c r="B69" s="32" t="s">
        <v>334</v>
      </c>
      <c r="C69" s="32" t="s">
        <v>335</v>
      </c>
      <c r="D69" s="32" t="s">
        <v>105</v>
      </c>
      <c r="E69" s="32" t="s">
        <v>245</v>
      </c>
      <c r="F69" s="32">
        <v>7</v>
      </c>
      <c r="G69" s="32">
        <v>3</v>
      </c>
      <c r="H69" s="29" t="s">
        <v>75</v>
      </c>
      <c r="I69" s="23">
        <v>0</v>
      </c>
      <c r="J69" s="39">
        <f t="shared" si="5"/>
        <v>0</v>
      </c>
      <c r="K69" s="23">
        <v>0</v>
      </c>
      <c r="L69" s="23">
        <v>0</v>
      </c>
      <c r="M69" s="23">
        <v>0</v>
      </c>
      <c r="N69" s="23">
        <f t="shared" si="6"/>
        <v>0</v>
      </c>
      <c r="O69" s="6">
        <f>SUM(L69+N69)</f>
        <v>0</v>
      </c>
      <c r="P69" s="39">
        <f>SUM(J69+O69)</f>
        <v>0</v>
      </c>
      <c r="Q69" s="23" t="s">
        <v>491</v>
      </c>
    </row>
    <row r="70" spans="1:17" ht="18.75" x14ac:dyDescent="0.25">
      <c r="A70" s="45">
        <v>56</v>
      </c>
      <c r="B70" s="32" t="s">
        <v>338</v>
      </c>
      <c r="C70" s="32" t="s">
        <v>106</v>
      </c>
      <c r="D70" s="32" t="s">
        <v>117</v>
      </c>
      <c r="E70" s="32" t="s">
        <v>245</v>
      </c>
      <c r="F70" s="32">
        <v>7</v>
      </c>
      <c r="G70" s="32">
        <v>4</v>
      </c>
      <c r="H70" s="29" t="s">
        <v>75</v>
      </c>
      <c r="I70" s="23">
        <v>0</v>
      </c>
      <c r="J70" s="39">
        <f t="shared" si="5"/>
        <v>0</v>
      </c>
      <c r="K70" s="23">
        <v>0</v>
      </c>
      <c r="L70" s="23">
        <v>0</v>
      </c>
      <c r="M70" s="23">
        <v>0</v>
      </c>
      <c r="N70" s="23">
        <f t="shared" si="6"/>
        <v>0</v>
      </c>
      <c r="O70" s="6">
        <v>0</v>
      </c>
      <c r="P70" s="39">
        <f>SUM(J70+O70)</f>
        <v>0</v>
      </c>
      <c r="Q70" s="23" t="s">
        <v>491</v>
      </c>
    </row>
    <row r="71" spans="1:17" ht="18.75" x14ac:dyDescent="0.25">
      <c r="A71" s="45">
        <v>57</v>
      </c>
      <c r="B71" s="32" t="s">
        <v>339</v>
      </c>
      <c r="C71" s="32" t="s">
        <v>173</v>
      </c>
      <c r="D71" s="32" t="s">
        <v>117</v>
      </c>
      <c r="E71" s="32" t="s">
        <v>245</v>
      </c>
      <c r="F71" s="32">
        <v>7</v>
      </c>
      <c r="G71" s="32">
        <v>4</v>
      </c>
      <c r="H71" s="29" t="s">
        <v>75</v>
      </c>
      <c r="I71" s="23">
        <v>0</v>
      </c>
      <c r="J71" s="39">
        <f t="shared" si="5"/>
        <v>0</v>
      </c>
      <c r="K71" s="23">
        <v>0</v>
      </c>
      <c r="L71" s="23">
        <v>0</v>
      </c>
      <c r="M71" s="23">
        <v>0</v>
      </c>
      <c r="N71" s="23">
        <f t="shared" si="6"/>
        <v>0</v>
      </c>
      <c r="O71" s="6">
        <f>SUM(L71+N71)</f>
        <v>0</v>
      </c>
      <c r="P71" s="39">
        <f>SUM(J71+O71)</f>
        <v>0</v>
      </c>
      <c r="Q71" s="23" t="s">
        <v>491</v>
      </c>
    </row>
    <row r="72" spans="1:17" ht="18.75" x14ac:dyDescent="0.25">
      <c r="A72" s="45">
        <v>58</v>
      </c>
      <c r="B72" s="32" t="s">
        <v>350</v>
      </c>
      <c r="C72" s="32" t="s">
        <v>150</v>
      </c>
      <c r="D72" s="32" t="s">
        <v>105</v>
      </c>
      <c r="E72" s="32" t="s">
        <v>314</v>
      </c>
      <c r="F72" s="32">
        <v>8</v>
      </c>
      <c r="G72" s="32">
        <v>9</v>
      </c>
      <c r="H72" s="29" t="s">
        <v>75</v>
      </c>
      <c r="I72" s="23">
        <v>0</v>
      </c>
      <c r="J72" s="39">
        <f t="shared" si="5"/>
        <v>0</v>
      </c>
      <c r="K72" s="23">
        <v>0</v>
      </c>
      <c r="L72" s="23">
        <v>0</v>
      </c>
      <c r="M72" s="23">
        <v>0</v>
      </c>
      <c r="N72" s="23">
        <f t="shared" si="6"/>
        <v>0</v>
      </c>
      <c r="O72" s="6">
        <v>0</v>
      </c>
      <c r="P72" s="39">
        <v>0</v>
      </c>
      <c r="Q72" s="23" t="s">
        <v>491</v>
      </c>
    </row>
    <row r="73" spans="1:17" ht="18.75" x14ac:dyDescent="0.25">
      <c r="A73" s="45">
        <v>59</v>
      </c>
      <c r="B73" s="32" t="s">
        <v>351</v>
      </c>
      <c r="C73" s="32" t="s">
        <v>132</v>
      </c>
      <c r="D73" s="32" t="s">
        <v>149</v>
      </c>
      <c r="E73" s="32" t="s">
        <v>314</v>
      </c>
      <c r="F73" s="32">
        <v>8</v>
      </c>
      <c r="G73" s="32">
        <v>9</v>
      </c>
      <c r="H73" s="29" t="s">
        <v>75</v>
      </c>
      <c r="I73" s="23">
        <v>0</v>
      </c>
      <c r="J73" s="39">
        <f t="shared" si="5"/>
        <v>0</v>
      </c>
      <c r="K73" s="23">
        <v>0</v>
      </c>
      <c r="L73" s="23">
        <v>0</v>
      </c>
      <c r="M73" s="23">
        <v>0</v>
      </c>
      <c r="N73" s="23">
        <f t="shared" si="6"/>
        <v>0</v>
      </c>
      <c r="O73" s="6">
        <v>0</v>
      </c>
      <c r="P73" s="39">
        <v>0</v>
      </c>
      <c r="Q73" s="23" t="s">
        <v>491</v>
      </c>
    </row>
    <row r="74" spans="1:17" ht="18.75" x14ac:dyDescent="0.25">
      <c r="A74" s="45">
        <v>60</v>
      </c>
      <c r="B74" s="32" t="s">
        <v>355</v>
      </c>
      <c r="C74" s="32" t="s">
        <v>356</v>
      </c>
      <c r="D74" s="32" t="s">
        <v>174</v>
      </c>
      <c r="E74" s="32" t="s">
        <v>314</v>
      </c>
      <c r="F74" s="32">
        <v>8</v>
      </c>
      <c r="G74" s="32">
        <v>10</v>
      </c>
      <c r="H74" s="29" t="s">
        <v>75</v>
      </c>
      <c r="I74" s="23">
        <v>0</v>
      </c>
      <c r="J74" s="39">
        <f t="shared" si="5"/>
        <v>0</v>
      </c>
      <c r="K74" s="23">
        <v>0</v>
      </c>
      <c r="L74" s="23">
        <v>0</v>
      </c>
      <c r="M74" s="23">
        <v>0</v>
      </c>
      <c r="N74" s="23">
        <f t="shared" si="6"/>
        <v>0</v>
      </c>
      <c r="O74" s="6">
        <f t="shared" ref="O74:O80" si="7">SUM(L74+N74)</f>
        <v>0</v>
      </c>
      <c r="P74" s="39">
        <f t="shared" ref="P74:P80" si="8">SUM(J74+O74)</f>
        <v>0</v>
      </c>
      <c r="Q74" s="23" t="s">
        <v>491</v>
      </c>
    </row>
    <row r="75" spans="1:17" ht="18.75" x14ac:dyDescent="0.25">
      <c r="A75" s="45">
        <v>61</v>
      </c>
      <c r="B75" s="32" t="s">
        <v>85</v>
      </c>
      <c r="C75" s="32" t="s">
        <v>356</v>
      </c>
      <c r="D75" s="32" t="s">
        <v>113</v>
      </c>
      <c r="E75" s="32" t="s">
        <v>314</v>
      </c>
      <c r="F75" s="32">
        <v>8</v>
      </c>
      <c r="G75" s="32">
        <v>10</v>
      </c>
      <c r="H75" s="29" t="s">
        <v>75</v>
      </c>
      <c r="I75" s="23">
        <v>0</v>
      </c>
      <c r="J75" s="39">
        <f t="shared" si="5"/>
        <v>0</v>
      </c>
      <c r="K75" s="23">
        <v>0</v>
      </c>
      <c r="L75" s="23">
        <v>0</v>
      </c>
      <c r="M75" s="23">
        <v>0</v>
      </c>
      <c r="N75" s="23">
        <f t="shared" si="6"/>
        <v>0</v>
      </c>
      <c r="O75" s="6">
        <f t="shared" si="7"/>
        <v>0</v>
      </c>
      <c r="P75" s="39">
        <f t="shared" si="8"/>
        <v>0</v>
      </c>
      <c r="Q75" s="23" t="s">
        <v>491</v>
      </c>
    </row>
    <row r="76" spans="1:17" ht="18.75" x14ac:dyDescent="0.25">
      <c r="A76" s="45">
        <v>62</v>
      </c>
      <c r="B76" s="32" t="s">
        <v>357</v>
      </c>
      <c r="C76" s="32" t="s">
        <v>112</v>
      </c>
      <c r="D76" s="32" t="s">
        <v>149</v>
      </c>
      <c r="E76" s="32" t="s">
        <v>314</v>
      </c>
      <c r="F76" s="32">
        <v>8</v>
      </c>
      <c r="G76" s="32">
        <v>10</v>
      </c>
      <c r="H76" s="29" t="s">
        <v>75</v>
      </c>
      <c r="I76" s="23">
        <v>0</v>
      </c>
      <c r="J76" s="39">
        <f t="shared" si="5"/>
        <v>0</v>
      </c>
      <c r="K76" s="23">
        <v>0</v>
      </c>
      <c r="L76" s="23">
        <v>0</v>
      </c>
      <c r="M76" s="23">
        <v>0</v>
      </c>
      <c r="N76" s="23">
        <f t="shared" si="6"/>
        <v>0</v>
      </c>
      <c r="O76" s="6">
        <f t="shared" si="7"/>
        <v>0</v>
      </c>
      <c r="P76" s="39">
        <f t="shared" si="8"/>
        <v>0</v>
      </c>
      <c r="Q76" s="23" t="s">
        <v>491</v>
      </c>
    </row>
    <row r="77" spans="1:17" ht="18.75" x14ac:dyDescent="0.25">
      <c r="A77" s="45">
        <v>63</v>
      </c>
      <c r="B77" s="32" t="s">
        <v>359</v>
      </c>
      <c r="C77" s="32" t="s">
        <v>133</v>
      </c>
      <c r="D77" s="32" t="s">
        <v>116</v>
      </c>
      <c r="E77" s="32" t="s">
        <v>315</v>
      </c>
      <c r="F77" s="32">
        <v>8</v>
      </c>
      <c r="G77" s="32">
        <v>10</v>
      </c>
      <c r="H77" s="29" t="s">
        <v>75</v>
      </c>
      <c r="I77" s="23">
        <v>0</v>
      </c>
      <c r="J77" s="39">
        <f t="shared" si="5"/>
        <v>0</v>
      </c>
      <c r="K77" s="23">
        <v>0</v>
      </c>
      <c r="L77" s="23">
        <v>0</v>
      </c>
      <c r="M77" s="23">
        <v>0</v>
      </c>
      <c r="N77" s="23">
        <f t="shared" si="6"/>
        <v>0</v>
      </c>
      <c r="O77" s="6">
        <f t="shared" si="7"/>
        <v>0</v>
      </c>
      <c r="P77" s="39">
        <f t="shared" si="8"/>
        <v>0</v>
      </c>
      <c r="Q77" s="23" t="s">
        <v>491</v>
      </c>
    </row>
    <row r="78" spans="1:17" ht="18.75" x14ac:dyDescent="0.25">
      <c r="A78" s="45">
        <v>64</v>
      </c>
      <c r="B78" s="32" t="s">
        <v>370</v>
      </c>
      <c r="C78" s="32" t="s">
        <v>139</v>
      </c>
      <c r="D78" s="32" t="s">
        <v>196</v>
      </c>
      <c r="E78" s="32" t="s">
        <v>314</v>
      </c>
      <c r="F78" s="32">
        <v>8</v>
      </c>
      <c r="G78" s="32">
        <v>13</v>
      </c>
      <c r="H78" s="29" t="s">
        <v>75</v>
      </c>
      <c r="I78" s="23">
        <v>0</v>
      </c>
      <c r="J78" s="39">
        <f t="shared" si="5"/>
        <v>0</v>
      </c>
      <c r="K78" s="23">
        <v>0</v>
      </c>
      <c r="L78" s="23">
        <v>0</v>
      </c>
      <c r="M78" s="23">
        <v>0</v>
      </c>
      <c r="N78" s="23">
        <v>0</v>
      </c>
      <c r="O78" s="6">
        <f t="shared" si="7"/>
        <v>0</v>
      </c>
      <c r="P78" s="39">
        <f t="shared" si="8"/>
        <v>0</v>
      </c>
      <c r="Q78" s="23" t="s">
        <v>491</v>
      </c>
    </row>
    <row r="79" spans="1:17" ht="18.75" x14ac:dyDescent="0.25">
      <c r="A79" s="45">
        <v>65</v>
      </c>
      <c r="B79" s="32" t="s">
        <v>384</v>
      </c>
      <c r="C79" s="32" t="s">
        <v>146</v>
      </c>
      <c r="D79" s="32" t="s">
        <v>113</v>
      </c>
      <c r="E79" s="32" t="s">
        <v>307</v>
      </c>
      <c r="F79" s="32">
        <v>7</v>
      </c>
      <c r="G79" s="32">
        <v>19</v>
      </c>
      <c r="H79" s="29" t="s">
        <v>75</v>
      </c>
      <c r="I79" s="23">
        <v>0</v>
      </c>
      <c r="J79" s="39">
        <f t="shared" ref="J79:J110" si="9">SUM((20*I79)/39)</f>
        <v>0</v>
      </c>
      <c r="K79" s="23">
        <v>0</v>
      </c>
      <c r="L79" s="23">
        <v>0</v>
      </c>
      <c r="M79" s="23">
        <v>0</v>
      </c>
      <c r="N79" s="23">
        <v>0</v>
      </c>
      <c r="O79" s="6">
        <f t="shared" si="7"/>
        <v>0</v>
      </c>
      <c r="P79" s="39">
        <f t="shared" si="8"/>
        <v>0</v>
      </c>
      <c r="Q79" s="23" t="s">
        <v>491</v>
      </c>
    </row>
    <row r="80" spans="1:17" ht="18.75" x14ac:dyDescent="0.25">
      <c r="A80" s="45">
        <v>66</v>
      </c>
      <c r="B80" s="32" t="s">
        <v>386</v>
      </c>
      <c r="C80" s="32" t="s">
        <v>387</v>
      </c>
      <c r="D80" s="32" t="s">
        <v>388</v>
      </c>
      <c r="E80" s="32" t="s">
        <v>314</v>
      </c>
      <c r="F80" s="32">
        <v>8</v>
      </c>
      <c r="G80" s="32">
        <v>21</v>
      </c>
      <c r="H80" s="18" t="s">
        <v>75</v>
      </c>
      <c r="I80" s="23">
        <v>0</v>
      </c>
      <c r="J80" s="39">
        <f t="shared" si="9"/>
        <v>0</v>
      </c>
      <c r="K80" s="23">
        <v>0</v>
      </c>
      <c r="L80" s="23">
        <v>0</v>
      </c>
      <c r="M80" s="23">
        <v>0</v>
      </c>
      <c r="N80" s="23">
        <f>SUM((40*M80)/10)</f>
        <v>0</v>
      </c>
      <c r="O80" s="6">
        <f t="shared" si="7"/>
        <v>0</v>
      </c>
      <c r="P80" s="39">
        <f t="shared" si="8"/>
        <v>0</v>
      </c>
      <c r="Q80" s="23" t="s">
        <v>491</v>
      </c>
    </row>
    <row r="81" spans="1:15" ht="18.75" x14ac:dyDescent="0.25">
      <c r="B81" s="47"/>
      <c r="C81" s="47"/>
      <c r="D81" s="47"/>
      <c r="E81" s="47"/>
      <c r="F81" s="47"/>
      <c r="G81" s="47"/>
      <c r="H81" s="48"/>
      <c r="O81" s="49"/>
    </row>
    <row r="82" spans="1:15" ht="18.75" x14ac:dyDescent="0.25">
      <c r="B82" s="47"/>
      <c r="C82" s="47"/>
      <c r="D82" s="47"/>
      <c r="E82" s="47"/>
      <c r="F82" s="47"/>
      <c r="G82" s="47"/>
      <c r="H82" s="48"/>
      <c r="I82" s="11"/>
      <c r="O82" s="49"/>
    </row>
    <row r="84" spans="1:15" ht="15.75" x14ac:dyDescent="0.25">
      <c r="A84" s="11" t="s">
        <v>19</v>
      </c>
    </row>
    <row r="85" spans="1:15" ht="15.75" x14ac:dyDescent="0.25">
      <c r="A85" s="11" t="s">
        <v>11</v>
      </c>
    </row>
    <row r="86" spans="1:15" ht="15.75" x14ac:dyDescent="0.25">
      <c r="A86" s="11" t="s">
        <v>12</v>
      </c>
    </row>
    <row r="87" spans="1:15" ht="15.75" x14ac:dyDescent="0.25">
      <c r="A87" s="11" t="s">
        <v>23</v>
      </c>
    </row>
    <row r="88" spans="1:15" ht="15.75" x14ac:dyDescent="0.25">
      <c r="A88" s="11" t="s">
        <v>24</v>
      </c>
    </row>
  </sheetData>
  <autoFilter ref="A12:Q82" xr:uid="{00000000-0009-0000-0000-000000000000}">
    <filterColumn colId="10" showButton="0"/>
    <filterColumn colId="12" showButton="0"/>
    <sortState xmlns:xlrd2="http://schemas.microsoft.com/office/spreadsheetml/2017/richdata2" ref="A17:Q82">
      <sortCondition descending="1" ref="P12:P82"/>
    </sortState>
  </autoFilter>
  <mergeCells count="23">
    <mergeCell ref="I12:I14"/>
    <mergeCell ref="D12:D14"/>
    <mergeCell ref="E12:E14"/>
    <mergeCell ref="B8:C8"/>
    <mergeCell ref="A9:E9"/>
    <mergeCell ref="B12:B14"/>
    <mergeCell ref="C12:C14"/>
    <mergeCell ref="A7:F7"/>
    <mergeCell ref="A12:A14"/>
    <mergeCell ref="A3:Q3"/>
    <mergeCell ref="P12:P13"/>
    <mergeCell ref="A5:Q5"/>
    <mergeCell ref="A4:Q4"/>
    <mergeCell ref="O12:O13"/>
    <mergeCell ref="M12:N12"/>
    <mergeCell ref="J12:J13"/>
    <mergeCell ref="K12:L12"/>
    <mergeCell ref="F12:F14"/>
    <mergeCell ref="G12:G14"/>
    <mergeCell ref="H12:H14"/>
    <mergeCell ref="K13:K14"/>
    <mergeCell ref="M13:M14"/>
    <mergeCell ref="Q12:Q14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63"/>
  <sheetViews>
    <sheetView zoomScaleNormal="100" workbookViewId="0">
      <selection activeCell="G12" sqref="G12:G14"/>
    </sheetView>
  </sheetViews>
  <sheetFormatPr defaultRowHeight="15" x14ac:dyDescent="0.25"/>
  <cols>
    <col min="1" max="1" width="5.5703125" style="24" customWidth="1"/>
    <col min="2" max="2" width="20" style="24" customWidth="1"/>
    <col min="3" max="3" width="16.85546875" style="24" customWidth="1"/>
    <col min="4" max="4" width="22" style="24" customWidth="1"/>
    <col min="5" max="5" width="13.42578125" style="24" customWidth="1"/>
    <col min="6" max="6" width="13" style="24" customWidth="1"/>
    <col min="7" max="7" width="18" style="24" customWidth="1"/>
    <col min="8" max="8" width="23.5703125" style="24" customWidth="1"/>
    <col min="9" max="9" width="9.140625" style="24"/>
    <col min="10" max="10" width="14.42578125" style="24" bestFit="1" customWidth="1"/>
    <col min="11" max="12" width="11.28515625" style="24" customWidth="1"/>
    <col min="13" max="13" width="11.5703125" style="24" customWidth="1"/>
    <col min="14" max="14" width="11.7109375" style="24" customWidth="1"/>
    <col min="15" max="15" width="13.7109375" style="24" customWidth="1"/>
    <col min="16" max="16" width="14.5703125" style="24" customWidth="1"/>
    <col min="17" max="17" width="15.7109375" style="24" customWidth="1"/>
    <col min="18" max="16384" width="9.140625" style="24"/>
  </cols>
  <sheetData>
    <row r="3" spans="1:18" ht="18.75" x14ac:dyDescent="0.25">
      <c r="A3" s="58" t="s">
        <v>26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8" ht="18.75" x14ac:dyDescent="0.25">
      <c r="A4" s="58" t="s">
        <v>13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8" ht="18.75" x14ac:dyDescent="0.25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8" ht="15" customHeight="1" x14ac:dyDescent="0.25"/>
    <row r="7" spans="1:18" ht="15.75" customHeight="1" x14ac:dyDescent="0.25">
      <c r="A7" s="54" t="s">
        <v>76</v>
      </c>
      <c r="B7" s="54"/>
      <c r="C7" s="54"/>
      <c r="D7" s="54"/>
      <c r="E7" s="54"/>
      <c r="F7" s="54"/>
      <c r="G7" s="25"/>
      <c r="H7" s="25"/>
      <c r="I7" s="25"/>
      <c r="J7" s="25"/>
      <c r="K7" s="25"/>
      <c r="L7" s="25"/>
      <c r="M7" s="25"/>
      <c r="N7" s="25"/>
    </row>
    <row r="8" spans="1:18" ht="15.75" x14ac:dyDescent="0.25">
      <c r="A8" s="25" t="s">
        <v>0</v>
      </c>
      <c r="B8" s="70" t="s">
        <v>77</v>
      </c>
      <c r="C8" s="70"/>
    </row>
    <row r="9" spans="1:18" ht="15.75" x14ac:dyDescent="0.25">
      <c r="A9" s="54" t="s">
        <v>32</v>
      </c>
      <c r="B9" s="54"/>
      <c r="C9" s="54"/>
      <c r="D9" s="54"/>
      <c r="E9" s="54"/>
    </row>
    <row r="10" spans="1:18" ht="15.75" x14ac:dyDescent="0.25">
      <c r="A10" s="11"/>
    </row>
    <row r="12" spans="1:18" ht="36" customHeight="1" x14ac:dyDescent="0.25">
      <c r="A12" s="55" t="s">
        <v>1</v>
      </c>
      <c r="B12" s="55" t="s">
        <v>2</v>
      </c>
      <c r="C12" s="55" t="s">
        <v>3</v>
      </c>
      <c r="D12" s="55" t="s">
        <v>4</v>
      </c>
      <c r="E12" s="59" t="s">
        <v>16</v>
      </c>
      <c r="F12" s="59" t="s">
        <v>17</v>
      </c>
      <c r="G12" s="55" t="s">
        <v>494</v>
      </c>
      <c r="H12" s="55" t="s">
        <v>5</v>
      </c>
      <c r="I12" s="63" t="s">
        <v>6</v>
      </c>
      <c r="J12" s="63" t="s">
        <v>18</v>
      </c>
      <c r="K12" s="61" t="s">
        <v>7</v>
      </c>
      <c r="L12" s="62"/>
      <c r="M12" s="61" t="s">
        <v>8</v>
      </c>
      <c r="N12" s="62"/>
      <c r="O12" s="59" t="s">
        <v>22</v>
      </c>
      <c r="P12" s="59" t="s">
        <v>25</v>
      </c>
      <c r="Q12" s="66" t="s">
        <v>9</v>
      </c>
    </row>
    <row r="13" spans="1:18" ht="87.75" customHeight="1" x14ac:dyDescent="0.25">
      <c r="A13" s="56"/>
      <c r="B13" s="56"/>
      <c r="C13" s="56"/>
      <c r="D13" s="56"/>
      <c r="E13" s="65"/>
      <c r="F13" s="65"/>
      <c r="G13" s="56"/>
      <c r="H13" s="56"/>
      <c r="I13" s="69"/>
      <c r="J13" s="64"/>
      <c r="K13" s="59" t="s">
        <v>15</v>
      </c>
      <c r="L13" s="43" t="s">
        <v>20</v>
      </c>
      <c r="M13" s="59" t="s">
        <v>10</v>
      </c>
      <c r="N13" s="43" t="s">
        <v>21</v>
      </c>
      <c r="O13" s="60"/>
      <c r="P13" s="60"/>
      <c r="Q13" s="67"/>
      <c r="R13" s="44"/>
    </row>
    <row r="14" spans="1:18" ht="15" customHeight="1" x14ac:dyDescent="0.25">
      <c r="A14" s="57"/>
      <c r="B14" s="56"/>
      <c r="C14" s="56"/>
      <c r="D14" s="56"/>
      <c r="E14" s="65"/>
      <c r="F14" s="65"/>
      <c r="G14" s="57"/>
      <c r="H14" s="57"/>
      <c r="I14" s="64"/>
      <c r="J14" s="43" t="s">
        <v>27</v>
      </c>
      <c r="K14" s="60"/>
      <c r="L14" s="43" t="s">
        <v>28</v>
      </c>
      <c r="M14" s="60"/>
      <c r="N14" s="43" t="s">
        <v>28</v>
      </c>
      <c r="O14" s="41" t="s">
        <v>29</v>
      </c>
      <c r="P14" s="41" t="s">
        <v>30</v>
      </c>
      <c r="Q14" s="68"/>
      <c r="R14" s="44"/>
    </row>
    <row r="15" spans="1:18" ht="18.75" x14ac:dyDescent="0.25">
      <c r="A15" s="45">
        <v>1</v>
      </c>
      <c r="B15" s="32" t="s">
        <v>409</v>
      </c>
      <c r="C15" s="32" t="s">
        <v>61</v>
      </c>
      <c r="D15" s="32" t="s">
        <v>48</v>
      </c>
      <c r="E15" s="32" t="s">
        <v>245</v>
      </c>
      <c r="F15" s="20">
        <v>7</v>
      </c>
      <c r="G15" s="20">
        <v>3</v>
      </c>
      <c r="H15" s="18" t="s">
        <v>75</v>
      </c>
      <c r="I15" s="23">
        <v>33.5</v>
      </c>
      <c r="J15" s="39">
        <f t="shared" ref="J15:J49" si="0">SUM((20*I15)/39)</f>
        <v>17.179487179487179</v>
      </c>
      <c r="K15" s="23">
        <v>50.6</v>
      </c>
      <c r="L15" s="23">
        <f t="shared" ref="L15:L39" si="1">SUM((40*38.13)/K15)</f>
        <v>30.142292490118578</v>
      </c>
      <c r="M15" s="23">
        <v>8</v>
      </c>
      <c r="N15" s="6">
        <f t="shared" ref="N15:N49" si="2">SUM((M15*40)/10)</f>
        <v>32</v>
      </c>
      <c r="O15" s="6">
        <f t="shared" ref="O15:O49" si="3">SUM(L15+N15)</f>
        <v>62.142292490118578</v>
      </c>
      <c r="P15" s="39">
        <f t="shared" ref="P15:P49" si="4">SUM(J15+O15)</f>
        <v>79.32177966960576</v>
      </c>
      <c r="Q15" s="23" t="s">
        <v>489</v>
      </c>
    </row>
    <row r="16" spans="1:18" ht="18.75" x14ac:dyDescent="0.25">
      <c r="A16" s="45">
        <v>2</v>
      </c>
      <c r="B16" s="32" t="s">
        <v>390</v>
      </c>
      <c r="C16" s="32" t="s">
        <v>391</v>
      </c>
      <c r="D16" s="32" t="s">
        <v>60</v>
      </c>
      <c r="E16" s="32" t="s">
        <v>307</v>
      </c>
      <c r="F16" s="32">
        <v>7</v>
      </c>
      <c r="G16" s="32">
        <v>1</v>
      </c>
      <c r="H16" s="16" t="s">
        <v>75</v>
      </c>
      <c r="I16" s="6">
        <v>24.5</v>
      </c>
      <c r="J16" s="39">
        <f t="shared" si="0"/>
        <v>12.564102564102564</v>
      </c>
      <c r="K16" s="6">
        <v>38.130000000000003</v>
      </c>
      <c r="L16" s="23">
        <f t="shared" si="1"/>
        <v>40</v>
      </c>
      <c r="M16" s="6">
        <v>6</v>
      </c>
      <c r="N16" s="6">
        <f t="shared" si="2"/>
        <v>24</v>
      </c>
      <c r="O16" s="6">
        <f t="shared" si="3"/>
        <v>64</v>
      </c>
      <c r="P16" s="39">
        <f t="shared" si="4"/>
        <v>76.564102564102569</v>
      </c>
      <c r="Q16" s="23" t="s">
        <v>489</v>
      </c>
    </row>
    <row r="17" spans="1:17" ht="18.75" x14ac:dyDescent="0.25">
      <c r="A17" s="45">
        <v>3</v>
      </c>
      <c r="B17" s="32" t="s">
        <v>429</v>
      </c>
      <c r="C17" s="32" t="s">
        <v>90</v>
      </c>
      <c r="D17" s="32" t="s">
        <v>430</v>
      </c>
      <c r="E17" s="32" t="s">
        <v>314</v>
      </c>
      <c r="F17" s="32">
        <v>8</v>
      </c>
      <c r="G17" s="32">
        <v>11</v>
      </c>
      <c r="H17" s="18" t="s">
        <v>75</v>
      </c>
      <c r="I17" s="23">
        <v>21</v>
      </c>
      <c r="J17" s="39">
        <f t="shared" si="0"/>
        <v>10.76923076923077</v>
      </c>
      <c r="K17" s="23">
        <v>50.46</v>
      </c>
      <c r="L17" s="23">
        <f t="shared" si="1"/>
        <v>30.225921521997623</v>
      </c>
      <c r="M17" s="23">
        <v>6</v>
      </c>
      <c r="N17" s="6">
        <f t="shared" si="2"/>
        <v>24</v>
      </c>
      <c r="O17" s="6">
        <f t="shared" si="3"/>
        <v>54.22592152199762</v>
      </c>
      <c r="P17" s="39">
        <f t="shared" si="4"/>
        <v>64.995152291228393</v>
      </c>
      <c r="Q17" s="23" t="s">
        <v>489</v>
      </c>
    </row>
    <row r="18" spans="1:17" ht="18.75" x14ac:dyDescent="0.25">
      <c r="A18" s="45">
        <v>4</v>
      </c>
      <c r="B18" s="32" t="s">
        <v>420</v>
      </c>
      <c r="C18" s="32" t="s">
        <v>55</v>
      </c>
      <c r="D18" s="32" t="s">
        <v>41</v>
      </c>
      <c r="E18" s="32" t="s">
        <v>245</v>
      </c>
      <c r="F18" s="32">
        <v>7</v>
      </c>
      <c r="G18" s="32">
        <v>8</v>
      </c>
      <c r="H18" s="18" t="s">
        <v>75</v>
      </c>
      <c r="I18" s="23">
        <v>20</v>
      </c>
      <c r="J18" s="39">
        <f t="shared" si="0"/>
        <v>10.256410256410257</v>
      </c>
      <c r="K18" s="23">
        <v>45.23</v>
      </c>
      <c r="L18" s="23">
        <f t="shared" si="1"/>
        <v>33.720981649347785</v>
      </c>
      <c r="M18" s="23">
        <v>4.8</v>
      </c>
      <c r="N18" s="6">
        <f t="shared" si="2"/>
        <v>19.2</v>
      </c>
      <c r="O18" s="6">
        <f t="shared" si="3"/>
        <v>52.92098164934778</v>
      </c>
      <c r="P18" s="39">
        <f t="shared" si="4"/>
        <v>63.177391905758036</v>
      </c>
      <c r="Q18" s="23" t="s">
        <v>489</v>
      </c>
    </row>
    <row r="19" spans="1:17" ht="18.75" x14ac:dyDescent="0.25">
      <c r="A19" s="45">
        <v>5</v>
      </c>
      <c r="B19" s="32" t="s">
        <v>392</v>
      </c>
      <c r="C19" s="32" t="s">
        <v>393</v>
      </c>
      <c r="D19" s="32" t="s">
        <v>87</v>
      </c>
      <c r="E19" s="32" t="s">
        <v>245</v>
      </c>
      <c r="F19" s="32">
        <v>7</v>
      </c>
      <c r="G19" s="32">
        <v>1</v>
      </c>
      <c r="H19" s="18" t="s">
        <v>75</v>
      </c>
      <c r="I19" s="6">
        <v>17.5</v>
      </c>
      <c r="J19" s="39">
        <f t="shared" si="0"/>
        <v>8.9743589743589745</v>
      </c>
      <c r="K19" s="6">
        <v>48.14</v>
      </c>
      <c r="L19" s="23">
        <f t="shared" si="1"/>
        <v>31.682592438720398</v>
      </c>
      <c r="M19" s="6">
        <v>5.5</v>
      </c>
      <c r="N19" s="6">
        <f t="shared" si="2"/>
        <v>22</v>
      </c>
      <c r="O19" s="6">
        <f t="shared" si="3"/>
        <v>53.682592438720398</v>
      </c>
      <c r="P19" s="39">
        <f t="shared" si="4"/>
        <v>62.656951413079369</v>
      </c>
      <c r="Q19" s="23" t="s">
        <v>489</v>
      </c>
    </row>
    <row r="20" spans="1:17" ht="18.75" x14ac:dyDescent="0.25">
      <c r="A20" s="45">
        <v>6</v>
      </c>
      <c r="B20" s="32" t="s">
        <v>389</v>
      </c>
      <c r="C20" s="32" t="s">
        <v>38</v>
      </c>
      <c r="D20" s="32" t="s">
        <v>87</v>
      </c>
      <c r="E20" s="32" t="s">
        <v>307</v>
      </c>
      <c r="F20" s="32">
        <v>7</v>
      </c>
      <c r="G20" s="32">
        <v>1</v>
      </c>
      <c r="H20" s="16" t="s">
        <v>75</v>
      </c>
      <c r="I20" s="6">
        <v>18</v>
      </c>
      <c r="J20" s="39">
        <f t="shared" si="0"/>
        <v>9.2307692307692299</v>
      </c>
      <c r="K20" s="6">
        <v>39.979999999999997</v>
      </c>
      <c r="L20" s="23">
        <f t="shared" si="1"/>
        <v>38.149074537268639</v>
      </c>
      <c r="M20" s="6">
        <v>3</v>
      </c>
      <c r="N20" s="6">
        <f t="shared" si="2"/>
        <v>12</v>
      </c>
      <c r="O20" s="6">
        <f t="shared" si="3"/>
        <v>50.149074537268639</v>
      </c>
      <c r="P20" s="39">
        <f t="shared" si="4"/>
        <v>59.379843768037873</v>
      </c>
      <c r="Q20" s="23" t="s">
        <v>489</v>
      </c>
    </row>
    <row r="21" spans="1:17" ht="18.75" x14ac:dyDescent="0.25">
      <c r="A21" s="45">
        <v>7</v>
      </c>
      <c r="B21" s="32" t="s">
        <v>405</v>
      </c>
      <c r="C21" s="32" t="s">
        <v>406</v>
      </c>
      <c r="D21" s="32" t="s">
        <v>70</v>
      </c>
      <c r="E21" s="32" t="s">
        <v>401</v>
      </c>
      <c r="F21" s="20">
        <v>8</v>
      </c>
      <c r="G21" s="20">
        <v>2</v>
      </c>
      <c r="H21" s="18" t="s">
        <v>75</v>
      </c>
      <c r="I21" s="23">
        <v>11</v>
      </c>
      <c r="J21" s="39">
        <f t="shared" si="0"/>
        <v>5.6410256410256414</v>
      </c>
      <c r="K21" s="23">
        <v>49.24</v>
      </c>
      <c r="L21" s="23">
        <f t="shared" si="1"/>
        <v>30.974817221770916</v>
      </c>
      <c r="M21" s="23">
        <v>5.5</v>
      </c>
      <c r="N21" s="6">
        <f t="shared" si="2"/>
        <v>22</v>
      </c>
      <c r="O21" s="6">
        <f t="shared" si="3"/>
        <v>52.97481722177092</v>
      </c>
      <c r="P21" s="39">
        <f t="shared" si="4"/>
        <v>58.615842862796562</v>
      </c>
      <c r="Q21" s="23" t="s">
        <v>489</v>
      </c>
    </row>
    <row r="22" spans="1:17" ht="18.75" x14ac:dyDescent="0.25">
      <c r="A22" s="45">
        <v>8</v>
      </c>
      <c r="B22" s="32" t="s">
        <v>413</v>
      </c>
      <c r="C22" s="32" t="s">
        <v>90</v>
      </c>
      <c r="D22" s="32" t="s">
        <v>47</v>
      </c>
      <c r="E22" s="32" t="s">
        <v>307</v>
      </c>
      <c r="F22" s="32">
        <v>7</v>
      </c>
      <c r="G22" s="32">
        <v>6</v>
      </c>
      <c r="H22" s="18" t="s">
        <v>75</v>
      </c>
      <c r="I22" s="23">
        <v>25</v>
      </c>
      <c r="J22" s="39">
        <f t="shared" si="0"/>
        <v>12.820512820512821</v>
      </c>
      <c r="K22" s="23">
        <v>48.03</v>
      </c>
      <c r="L22" s="23">
        <f t="shared" si="1"/>
        <v>31.755153029356652</v>
      </c>
      <c r="M22" s="23">
        <v>3.5</v>
      </c>
      <c r="N22" s="6">
        <f t="shared" si="2"/>
        <v>14</v>
      </c>
      <c r="O22" s="6">
        <f t="shared" si="3"/>
        <v>45.755153029356649</v>
      </c>
      <c r="P22" s="39">
        <f t="shared" si="4"/>
        <v>58.575665849869466</v>
      </c>
      <c r="Q22" s="23" t="s">
        <v>489</v>
      </c>
    </row>
    <row r="23" spans="1:17" ht="18.75" x14ac:dyDescent="0.25">
      <c r="A23" s="45">
        <v>9</v>
      </c>
      <c r="B23" s="32" t="s">
        <v>414</v>
      </c>
      <c r="C23" s="32" t="s">
        <v>88</v>
      </c>
      <c r="D23" s="32" t="s">
        <v>47</v>
      </c>
      <c r="E23" s="32" t="s">
        <v>314</v>
      </c>
      <c r="F23" s="32">
        <v>8</v>
      </c>
      <c r="G23" s="32">
        <v>6</v>
      </c>
      <c r="H23" s="18" t="s">
        <v>75</v>
      </c>
      <c r="I23" s="23">
        <v>26</v>
      </c>
      <c r="J23" s="39">
        <f t="shared" si="0"/>
        <v>13.333333333333334</v>
      </c>
      <c r="K23" s="23">
        <v>60.07</v>
      </c>
      <c r="L23" s="23">
        <f t="shared" si="1"/>
        <v>25.390377892458798</v>
      </c>
      <c r="M23" s="23">
        <v>4</v>
      </c>
      <c r="N23" s="6">
        <f t="shared" si="2"/>
        <v>16</v>
      </c>
      <c r="O23" s="6">
        <f t="shared" si="3"/>
        <v>41.390377892458801</v>
      </c>
      <c r="P23" s="39">
        <f t="shared" si="4"/>
        <v>54.723711225792137</v>
      </c>
      <c r="Q23" s="23" t="s">
        <v>489</v>
      </c>
    </row>
    <row r="24" spans="1:17" ht="15.75" customHeight="1" x14ac:dyDescent="0.25">
      <c r="A24" s="45">
        <v>10</v>
      </c>
      <c r="B24" s="32" t="s">
        <v>486</v>
      </c>
      <c r="C24" s="32" t="s">
        <v>79</v>
      </c>
      <c r="D24" s="32" t="s">
        <v>95</v>
      </c>
      <c r="E24" s="32" t="s">
        <v>326</v>
      </c>
      <c r="F24" s="32">
        <v>7</v>
      </c>
      <c r="G24" s="32">
        <v>6</v>
      </c>
      <c r="H24" s="18" t="s">
        <v>75</v>
      </c>
      <c r="I24" s="23">
        <v>23</v>
      </c>
      <c r="J24" s="39">
        <f t="shared" si="0"/>
        <v>11.794871794871796</v>
      </c>
      <c r="K24" s="23">
        <v>57.1</v>
      </c>
      <c r="L24" s="23">
        <f t="shared" si="1"/>
        <v>26.711033274956218</v>
      </c>
      <c r="M24" s="23">
        <v>4</v>
      </c>
      <c r="N24" s="6">
        <f t="shared" si="2"/>
        <v>16</v>
      </c>
      <c r="O24" s="6">
        <f t="shared" si="3"/>
        <v>42.711033274956222</v>
      </c>
      <c r="P24" s="39">
        <f t="shared" si="4"/>
        <v>54.505905069828017</v>
      </c>
      <c r="Q24" s="23" t="s">
        <v>489</v>
      </c>
    </row>
    <row r="25" spans="1:17" ht="18.75" x14ac:dyDescent="0.25">
      <c r="A25" s="45">
        <v>11</v>
      </c>
      <c r="B25" s="32" t="s">
        <v>404</v>
      </c>
      <c r="C25" s="32" t="s">
        <v>71</v>
      </c>
      <c r="D25" s="32" t="s">
        <v>42</v>
      </c>
      <c r="E25" s="32" t="s">
        <v>326</v>
      </c>
      <c r="F25" s="20">
        <v>7</v>
      </c>
      <c r="G25" s="20">
        <v>2</v>
      </c>
      <c r="H25" s="18" t="s">
        <v>75</v>
      </c>
      <c r="I25" s="23">
        <v>8.5</v>
      </c>
      <c r="J25" s="39">
        <f t="shared" si="0"/>
        <v>4.3589743589743586</v>
      </c>
      <c r="K25" s="23">
        <v>45.36</v>
      </c>
      <c r="L25" s="23">
        <f t="shared" si="1"/>
        <v>33.624338624338627</v>
      </c>
      <c r="M25" s="23">
        <v>4</v>
      </c>
      <c r="N25" s="6">
        <f t="shared" si="2"/>
        <v>16</v>
      </c>
      <c r="O25" s="6">
        <f t="shared" si="3"/>
        <v>49.624338624338627</v>
      </c>
      <c r="P25" s="39">
        <f t="shared" si="4"/>
        <v>53.983312983312985</v>
      </c>
      <c r="Q25" s="23" t="s">
        <v>489</v>
      </c>
    </row>
    <row r="26" spans="1:17" ht="18.75" x14ac:dyDescent="0.25">
      <c r="A26" s="45">
        <v>12</v>
      </c>
      <c r="B26" s="32" t="s">
        <v>436</v>
      </c>
      <c r="C26" s="32" t="s">
        <v>437</v>
      </c>
      <c r="D26" s="32" t="s">
        <v>438</v>
      </c>
      <c r="E26" s="32" t="s">
        <v>314</v>
      </c>
      <c r="F26" s="32">
        <v>8</v>
      </c>
      <c r="G26" s="32">
        <v>19</v>
      </c>
      <c r="H26" s="18" t="s">
        <v>75</v>
      </c>
      <c r="I26" s="23">
        <v>16</v>
      </c>
      <c r="J26" s="39">
        <f t="shared" si="0"/>
        <v>8.2051282051282044</v>
      </c>
      <c r="K26" s="23">
        <v>49.01</v>
      </c>
      <c r="L26" s="23">
        <f t="shared" si="1"/>
        <v>31.12017955519282</v>
      </c>
      <c r="M26" s="23">
        <v>3.5</v>
      </c>
      <c r="N26" s="6">
        <f t="shared" si="2"/>
        <v>14</v>
      </c>
      <c r="O26" s="6">
        <f t="shared" si="3"/>
        <v>45.12017955519282</v>
      </c>
      <c r="P26" s="39">
        <f t="shared" si="4"/>
        <v>53.325307760321024</v>
      </c>
      <c r="Q26" s="23" t="s">
        <v>489</v>
      </c>
    </row>
    <row r="27" spans="1:17" ht="18.75" x14ac:dyDescent="0.25">
      <c r="A27" s="45">
        <v>13</v>
      </c>
      <c r="B27" s="32" t="s">
        <v>431</v>
      </c>
      <c r="C27" s="32" t="s">
        <v>44</v>
      </c>
      <c r="D27" s="32" t="s">
        <v>42</v>
      </c>
      <c r="E27" s="32" t="s">
        <v>245</v>
      </c>
      <c r="F27" s="32">
        <v>7</v>
      </c>
      <c r="G27" s="32">
        <v>12</v>
      </c>
      <c r="H27" s="18" t="s">
        <v>75</v>
      </c>
      <c r="I27" s="23">
        <v>11.5</v>
      </c>
      <c r="J27" s="39">
        <f t="shared" si="0"/>
        <v>5.8974358974358978</v>
      </c>
      <c r="K27" s="23">
        <v>50.76</v>
      </c>
      <c r="L27" s="23">
        <f t="shared" si="1"/>
        <v>30.047281323877069</v>
      </c>
      <c r="M27" s="23">
        <v>4</v>
      </c>
      <c r="N27" s="6">
        <f t="shared" si="2"/>
        <v>16</v>
      </c>
      <c r="O27" s="6">
        <f t="shared" si="3"/>
        <v>46.047281323877073</v>
      </c>
      <c r="P27" s="39">
        <f t="shared" si="4"/>
        <v>51.94471722131297</v>
      </c>
      <c r="Q27" s="23" t="s">
        <v>489</v>
      </c>
    </row>
    <row r="28" spans="1:17" ht="18.75" x14ac:dyDescent="0.25">
      <c r="A28" s="45">
        <v>14</v>
      </c>
      <c r="B28" s="32" t="s">
        <v>412</v>
      </c>
      <c r="C28" s="32" t="s">
        <v>40</v>
      </c>
      <c r="D28" s="32" t="s">
        <v>89</v>
      </c>
      <c r="E28" s="32" t="s">
        <v>314</v>
      </c>
      <c r="F28" s="32">
        <v>8</v>
      </c>
      <c r="G28" s="32">
        <v>4</v>
      </c>
      <c r="H28" s="18" t="s">
        <v>75</v>
      </c>
      <c r="I28" s="23">
        <v>11</v>
      </c>
      <c r="J28" s="39">
        <f t="shared" si="0"/>
        <v>5.6410256410256414</v>
      </c>
      <c r="K28" s="23">
        <v>54.61</v>
      </c>
      <c r="L28" s="23">
        <f t="shared" si="1"/>
        <v>27.928950741622415</v>
      </c>
      <c r="M28" s="23">
        <v>4.5</v>
      </c>
      <c r="N28" s="6">
        <f t="shared" si="2"/>
        <v>18</v>
      </c>
      <c r="O28" s="6">
        <f t="shared" si="3"/>
        <v>45.928950741622415</v>
      </c>
      <c r="P28" s="39">
        <f t="shared" si="4"/>
        <v>51.569976382648058</v>
      </c>
      <c r="Q28" s="23" t="s">
        <v>489</v>
      </c>
    </row>
    <row r="29" spans="1:17" ht="18.75" x14ac:dyDescent="0.25">
      <c r="A29" s="45">
        <v>15</v>
      </c>
      <c r="B29" s="32" t="s">
        <v>407</v>
      </c>
      <c r="C29" s="32" t="s">
        <v>408</v>
      </c>
      <c r="D29" s="32" t="s">
        <v>48</v>
      </c>
      <c r="E29" s="32" t="s">
        <v>307</v>
      </c>
      <c r="F29" s="20">
        <v>7</v>
      </c>
      <c r="G29" s="20">
        <v>3</v>
      </c>
      <c r="H29" s="18" t="s">
        <v>75</v>
      </c>
      <c r="I29" s="23">
        <v>13.5</v>
      </c>
      <c r="J29" s="39">
        <f t="shared" si="0"/>
        <v>6.9230769230769234</v>
      </c>
      <c r="K29" s="23">
        <v>54.95</v>
      </c>
      <c r="L29" s="23">
        <f t="shared" si="1"/>
        <v>27.756141947224748</v>
      </c>
      <c r="M29" s="23">
        <v>4</v>
      </c>
      <c r="N29" s="6">
        <f t="shared" si="2"/>
        <v>16</v>
      </c>
      <c r="O29" s="6">
        <f t="shared" si="3"/>
        <v>43.756141947224748</v>
      </c>
      <c r="P29" s="39">
        <f t="shared" si="4"/>
        <v>50.679218870301668</v>
      </c>
      <c r="Q29" s="23" t="s">
        <v>489</v>
      </c>
    </row>
    <row r="30" spans="1:17" ht="18.75" x14ac:dyDescent="0.25">
      <c r="A30" s="45">
        <v>16</v>
      </c>
      <c r="B30" s="32" t="s">
        <v>400</v>
      </c>
      <c r="C30" s="32" t="s">
        <v>56</v>
      </c>
      <c r="D30" s="32" t="s">
        <v>95</v>
      </c>
      <c r="E30" s="32" t="s">
        <v>401</v>
      </c>
      <c r="F30" s="32">
        <v>8</v>
      </c>
      <c r="G30" s="20">
        <v>2</v>
      </c>
      <c r="H30" s="18" t="s">
        <v>75</v>
      </c>
      <c r="I30" s="23">
        <v>12</v>
      </c>
      <c r="J30" s="39">
        <f t="shared" si="0"/>
        <v>6.1538461538461542</v>
      </c>
      <c r="K30" s="23">
        <v>51.56</v>
      </c>
      <c r="L30" s="23">
        <f t="shared" si="1"/>
        <v>29.581070597362295</v>
      </c>
      <c r="M30" s="23">
        <v>3.5</v>
      </c>
      <c r="N30" s="6">
        <f t="shared" si="2"/>
        <v>14</v>
      </c>
      <c r="O30" s="6">
        <f t="shared" si="3"/>
        <v>43.581070597362299</v>
      </c>
      <c r="P30" s="39">
        <f t="shared" si="4"/>
        <v>49.734916751208452</v>
      </c>
      <c r="Q30" s="23" t="s">
        <v>490</v>
      </c>
    </row>
    <row r="31" spans="1:17" ht="18.75" x14ac:dyDescent="0.25">
      <c r="A31" s="45">
        <v>17</v>
      </c>
      <c r="B31" s="32" t="s">
        <v>425</v>
      </c>
      <c r="C31" s="32" t="s">
        <v>78</v>
      </c>
      <c r="D31" s="32" t="s">
        <v>426</v>
      </c>
      <c r="E31" s="32" t="s">
        <v>307</v>
      </c>
      <c r="F31" s="32">
        <v>7</v>
      </c>
      <c r="G31" s="32">
        <v>11</v>
      </c>
      <c r="H31" s="18" t="s">
        <v>75</v>
      </c>
      <c r="I31" s="23">
        <v>8.5</v>
      </c>
      <c r="J31" s="39">
        <f t="shared" si="0"/>
        <v>4.3589743589743586</v>
      </c>
      <c r="K31" s="23">
        <v>50.54</v>
      </c>
      <c r="L31" s="23">
        <f t="shared" si="1"/>
        <v>30.178076770874558</v>
      </c>
      <c r="M31" s="23">
        <v>3.5</v>
      </c>
      <c r="N31" s="6">
        <f t="shared" si="2"/>
        <v>14</v>
      </c>
      <c r="O31" s="6">
        <f t="shared" si="3"/>
        <v>44.178076770874554</v>
      </c>
      <c r="P31" s="39">
        <f t="shared" si="4"/>
        <v>48.537051129848912</v>
      </c>
      <c r="Q31" s="23" t="s">
        <v>490</v>
      </c>
    </row>
    <row r="32" spans="1:17" ht="18.75" x14ac:dyDescent="0.25">
      <c r="A32" s="45">
        <v>18</v>
      </c>
      <c r="B32" s="32" t="s">
        <v>419</v>
      </c>
      <c r="C32" s="32" t="s">
        <v>52</v>
      </c>
      <c r="D32" s="32" t="s">
        <v>47</v>
      </c>
      <c r="E32" s="32" t="s">
        <v>314</v>
      </c>
      <c r="F32" s="32">
        <v>8</v>
      </c>
      <c r="G32" s="32">
        <v>8</v>
      </c>
      <c r="H32" s="18" t="s">
        <v>75</v>
      </c>
      <c r="I32" s="23">
        <v>8.5</v>
      </c>
      <c r="J32" s="39">
        <f t="shared" si="0"/>
        <v>4.3589743589743586</v>
      </c>
      <c r="K32" s="23">
        <v>59.27</v>
      </c>
      <c r="L32" s="23">
        <f t="shared" si="1"/>
        <v>25.733085878184578</v>
      </c>
      <c r="M32" s="23">
        <v>4.5</v>
      </c>
      <c r="N32" s="6">
        <f t="shared" si="2"/>
        <v>18</v>
      </c>
      <c r="O32" s="6">
        <f t="shared" si="3"/>
        <v>43.733085878184582</v>
      </c>
      <c r="P32" s="39">
        <f t="shared" si="4"/>
        <v>48.09206023715894</v>
      </c>
      <c r="Q32" s="23" t="s">
        <v>490</v>
      </c>
    </row>
    <row r="33" spans="1:17" ht="18.75" x14ac:dyDescent="0.25">
      <c r="A33" s="45">
        <v>19</v>
      </c>
      <c r="B33" s="32" t="s">
        <v>434</v>
      </c>
      <c r="C33" s="32" t="s">
        <v>435</v>
      </c>
      <c r="D33" s="32" t="s">
        <v>48</v>
      </c>
      <c r="E33" s="32" t="s">
        <v>307</v>
      </c>
      <c r="F33" s="32">
        <v>7</v>
      </c>
      <c r="G33" s="32">
        <v>13</v>
      </c>
      <c r="H33" s="18" t="s">
        <v>75</v>
      </c>
      <c r="I33" s="23">
        <v>10.5</v>
      </c>
      <c r="J33" s="39">
        <f t="shared" si="0"/>
        <v>5.384615384615385</v>
      </c>
      <c r="K33" s="23">
        <v>54.68</v>
      </c>
      <c r="L33" s="23">
        <f t="shared" si="1"/>
        <v>27.893196781272863</v>
      </c>
      <c r="M33" s="23">
        <v>3.5</v>
      </c>
      <c r="N33" s="6">
        <f t="shared" si="2"/>
        <v>14</v>
      </c>
      <c r="O33" s="6">
        <f t="shared" si="3"/>
        <v>41.893196781272863</v>
      </c>
      <c r="P33" s="39">
        <f t="shared" si="4"/>
        <v>47.27781216588825</v>
      </c>
      <c r="Q33" s="23" t="s">
        <v>490</v>
      </c>
    </row>
    <row r="34" spans="1:17" ht="18.75" x14ac:dyDescent="0.25">
      <c r="A34" s="45">
        <v>20</v>
      </c>
      <c r="B34" s="32" t="s">
        <v>417</v>
      </c>
      <c r="C34" s="32" t="s">
        <v>418</v>
      </c>
      <c r="D34" s="32" t="s">
        <v>50</v>
      </c>
      <c r="E34" s="32" t="s">
        <v>314</v>
      </c>
      <c r="F34" s="32">
        <v>8</v>
      </c>
      <c r="G34" s="32">
        <v>8</v>
      </c>
      <c r="H34" s="18" t="s">
        <v>75</v>
      </c>
      <c r="I34" s="23">
        <v>10</v>
      </c>
      <c r="J34" s="39">
        <f t="shared" si="0"/>
        <v>5.1282051282051286</v>
      </c>
      <c r="K34" s="23">
        <v>59.09</v>
      </c>
      <c r="L34" s="23">
        <f t="shared" si="1"/>
        <v>25.81147402267727</v>
      </c>
      <c r="M34" s="23">
        <v>4</v>
      </c>
      <c r="N34" s="6">
        <f t="shared" si="2"/>
        <v>16</v>
      </c>
      <c r="O34" s="6">
        <f t="shared" si="3"/>
        <v>41.811474022677274</v>
      </c>
      <c r="P34" s="39">
        <f t="shared" si="4"/>
        <v>46.939679150882405</v>
      </c>
      <c r="Q34" s="23" t="s">
        <v>490</v>
      </c>
    </row>
    <row r="35" spans="1:17" ht="18.75" x14ac:dyDescent="0.25">
      <c r="A35" s="45">
        <v>21</v>
      </c>
      <c r="B35" s="32" t="s">
        <v>398</v>
      </c>
      <c r="C35" s="32" t="s">
        <v>79</v>
      </c>
      <c r="D35" s="32" t="s">
        <v>37</v>
      </c>
      <c r="E35" s="32" t="s">
        <v>399</v>
      </c>
      <c r="F35" s="32">
        <v>8</v>
      </c>
      <c r="G35" s="32">
        <v>2</v>
      </c>
      <c r="H35" s="18" t="s">
        <v>75</v>
      </c>
      <c r="I35" s="23">
        <v>0</v>
      </c>
      <c r="J35" s="39">
        <f t="shared" si="0"/>
        <v>0</v>
      </c>
      <c r="K35" s="23">
        <v>46.64</v>
      </c>
      <c r="L35" s="23">
        <f t="shared" si="1"/>
        <v>32.701543739279586</v>
      </c>
      <c r="M35" s="23">
        <v>3</v>
      </c>
      <c r="N35" s="6">
        <f t="shared" si="2"/>
        <v>12</v>
      </c>
      <c r="O35" s="6">
        <f t="shared" si="3"/>
        <v>44.701543739279586</v>
      </c>
      <c r="P35" s="39">
        <f t="shared" si="4"/>
        <v>44.701543739279586</v>
      </c>
      <c r="Q35" s="23" t="s">
        <v>490</v>
      </c>
    </row>
    <row r="36" spans="1:17" ht="18.75" x14ac:dyDescent="0.25">
      <c r="A36" s="45">
        <v>22</v>
      </c>
      <c r="B36" s="32" t="s">
        <v>433</v>
      </c>
      <c r="C36" s="32" t="s">
        <v>34</v>
      </c>
      <c r="D36" s="32" t="s">
        <v>97</v>
      </c>
      <c r="E36" s="32" t="s">
        <v>314</v>
      </c>
      <c r="F36" s="32">
        <v>8</v>
      </c>
      <c r="G36" s="32">
        <v>13</v>
      </c>
      <c r="H36" s="18" t="s">
        <v>75</v>
      </c>
      <c r="I36" s="23">
        <v>11</v>
      </c>
      <c r="J36" s="39">
        <f t="shared" si="0"/>
        <v>5.6410256410256414</v>
      </c>
      <c r="K36" s="23">
        <v>47.23</v>
      </c>
      <c r="L36" s="23">
        <f t="shared" si="1"/>
        <v>32.29303408850307</v>
      </c>
      <c r="M36" s="23">
        <v>1.5</v>
      </c>
      <c r="N36" s="6">
        <f t="shared" si="2"/>
        <v>6</v>
      </c>
      <c r="O36" s="6">
        <f t="shared" si="3"/>
        <v>38.29303408850307</v>
      </c>
      <c r="P36" s="39">
        <f t="shared" si="4"/>
        <v>43.934059729528713</v>
      </c>
      <c r="Q36" s="23" t="s">
        <v>490</v>
      </c>
    </row>
    <row r="37" spans="1:17" ht="18.75" x14ac:dyDescent="0.25">
      <c r="A37" s="45">
        <v>23</v>
      </c>
      <c r="B37" s="32" t="s">
        <v>403</v>
      </c>
      <c r="C37" s="32" t="s">
        <v>44</v>
      </c>
      <c r="D37" s="32" t="s">
        <v>36</v>
      </c>
      <c r="E37" s="32" t="s">
        <v>326</v>
      </c>
      <c r="F37" s="20">
        <v>7</v>
      </c>
      <c r="G37" s="20">
        <v>2</v>
      </c>
      <c r="H37" s="18" t="s">
        <v>75</v>
      </c>
      <c r="I37" s="23">
        <v>11.5</v>
      </c>
      <c r="J37" s="39">
        <f t="shared" si="0"/>
        <v>5.8974358974358978</v>
      </c>
      <c r="K37" s="23">
        <v>58.9</v>
      </c>
      <c r="L37" s="23">
        <f t="shared" si="1"/>
        <v>25.894736842105264</v>
      </c>
      <c r="M37" s="23">
        <v>0</v>
      </c>
      <c r="N37" s="6">
        <f t="shared" si="2"/>
        <v>0</v>
      </c>
      <c r="O37" s="6">
        <f t="shared" si="3"/>
        <v>25.894736842105264</v>
      </c>
      <c r="P37" s="39">
        <f t="shared" si="4"/>
        <v>31.792172739541162</v>
      </c>
      <c r="Q37" s="23" t="s">
        <v>491</v>
      </c>
    </row>
    <row r="38" spans="1:17" ht="18.75" x14ac:dyDescent="0.25">
      <c r="A38" s="45">
        <v>24</v>
      </c>
      <c r="B38" s="32" t="s">
        <v>180</v>
      </c>
      <c r="C38" s="32" t="s">
        <v>79</v>
      </c>
      <c r="D38" s="32" t="s">
        <v>97</v>
      </c>
      <c r="E38" s="32" t="s">
        <v>245</v>
      </c>
      <c r="F38" s="20">
        <v>7</v>
      </c>
      <c r="G38" s="20">
        <v>2</v>
      </c>
      <c r="H38" s="18" t="s">
        <v>75</v>
      </c>
      <c r="I38" s="23">
        <v>5</v>
      </c>
      <c r="J38" s="39">
        <f t="shared" si="0"/>
        <v>2.5641025641025643</v>
      </c>
      <c r="K38" s="23">
        <v>53.28</v>
      </c>
      <c r="L38" s="23">
        <f t="shared" si="1"/>
        <v>28.626126126126128</v>
      </c>
      <c r="M38" s="23">
        <v>0</v>
      </c>
      <c r="N38" s="6">
        <f t="shared" si="2"/>
        <v>0</v>
      </c>
      <c r="O38" s="6">
        <f t="shared" si="3"/>
        <v>28.626126126126128</v>
      </c>
      <c r="P38" s="39">
        <f t="shared" si="4"/>
        <v>31.190228690228693</v>
      </c>
      <c r="Q38" s="23" t="s">
        <v>491</v>
      </c>
    </row>
    <row r="39" spans="1:17" ht="18.75" x14ac:dyDescent="0.25">
      <c r="A39" s="45">
        <v>25</v>
      </c>
      <c r="B39" s="32" t="s">
        <v>432</v>
      </c>
      <c r="C39" s="32" t="s">
        <v>99</v>
      </c>
      <c r="D39" s="32" t="s">
        <v>87</v>
      </c>
      <c r="E39" s="32" t="s">
        <v>307</v>
      </c>
      <c r="F39" s="32">
        <v>7</v>
      </c>
      <c r="G39" s="32">
        <v>12</v>
      </c>
      <c r="H39" s="18" t="s">
        <v>75</v>
      </c>
      <c r="I39" s="23">
        <v>7</v>
      </c>
      <c r="J39" s="39">
        <f t="shared" si="0"/>
        <v>3.5897435897435899</v>
      </c>
      <c r="K39" s="23">
        <v>57.27</v>
      </c>
      <c r="L39" s="23">
        <f t="shared" si="1"/>
        <v>26.631744368779465</v>
      </c>
      <c r="M39" s="23">
        <v>0</v>
      </c>
      <c r="N39" s="6">
        <f t="shared" si="2"/>
        <v>0</v>
      </c>
      <c r="O39" s="6">
        <f t="shared" si="3"/>
        <v>26.631744368779465</v>
      </c>
      <c r="P39" s="39">
        <f t="shared" si="4"/>
        <v>30.221487958523056</v>
      </c>
      <c r="Q39" s="23" t="s">
        <v>491</v>
      </c>
    </row>
    <row r="40" spans="1:17" ht="18.75" x14ac:dyDescent="0.25">
      <c r="A40" s="45">
        <v>26</v>
      </c>
      <c r="B40" s="32" t="s">
        <v>82</v>
      </c>
      <c r="C40" s="32" t="s">
        <v>421</v>
      </c>
      <c r="D40" s="32" t="s">
        <v>84</v>
      </c>
      <c r="E40" s="32" t="s">
        <v>245</v>
      </c>
      <c r="F40" s="32">
        <v>7</v>
      </c>
      <c r="G40" s="32">
        <v>8</v>
      </c>
      <c r="H40" s="18" t="s">
        <v>75</v>
      </c>
      <c r="I40" s="23">
        <v>24</v>
      </c>
      <c r="J40" s="39">
        <f t="shared" si="0"/>
        <v>12.307692307692308</v>
      </c>
      <c r="K40" s="23">
        <v>0</v>
      </c>
      <c r="L40" s="23">
        <v>0</v>
      </c>
      <c r="M40" s="23">
        <v>0</v>
      </c>
      <c r="N40" s="6">
        <f t="shared" si="2"/>
        <v>0</v>
      </c>
      <c r="O40" s="6">
        <f t="shared" si="3"/>
        <v>0</v>
      </c>
      <c r="P40" s="39">
        <f t="shared" si="4"/>
        <v>12.307692307692308</v>
      </c>
      <c r="Q40" s="23" t="s">
        <v>491</v>
      </c>
    </row>
    <row r="41" spans="1:17" ht="18.75" x14ac:dyDescent="0.25">
      <c r="A41" s="45">
        <v>27</v>
      </c>
      <c r="B41" s="32" t="s">
        <v>394</v>
      </c>
      <c r="C41" s="32" t="s">
        <v>72</v>
      </c>
      <c r="D41" s="32" t="s">
        <v>395</v>
      </c>
      <c r="E41" s="32" t="s">
        <v>314</v>
      </c>
      <c r="F41" s="32">
        <v>8</v>
      </c>
      <c r="G41" s="32">
        <v>1</v>
      </c>
      <c r="H41" s="18" t="s">
        <v>75</v>
      </c>
      <c r="I41" s="6">
        <v>0</v>
      </c>
      <c r="J41" s="39">
        <f t="shared" si="0"/>
        <v>0</v>
      </c>
      <c r="K41" s="6">
        <v>0</v>
      </c>
      <c r="L41" s="23">
        <v>0</v>
      </c>
      <c r="M41" s="6">
        <v>0</v>
      </c>
      <c r="N41" s="6">
        <f t="shared" si="2"/>
        <v>0</v>
      </c>
      <c r="O41" s="6">
        <f t="shared" si="3"/>
        <v>0</v>
      </c>
      <c r="P41" s="39">
        <f t="shared" si="4"/>
        <v>0</v>
      </c>
      <c r="Q41" s="23" t="s">
        <v>491</v>
      </c>
    </row>
    <row r="42" spans="1:17" ht="18.75" x14ac:dyDescent="0.25">
      <c r="A42" s="45">
        <v>28</v>
      </c>
      <c r="B42" s="32" t="s">
        <v>396</v>
      </c>
      <c r="C42" s="32" t="s">
        <v>397</v>
      </c>
      <c r="D42" s="32" t="s">
        <v>62</v>
      </c>
      <c r="E42" s="32" t="s">
        <v>315</v>
      </c>
      <c r="F42" s="32">
        <v>8</v>
      </c>
      <c r="G42" s="32">
        <v>1</v>
      </c>
      <c r="H42" s="18" t="s">
        <v>75</v>
      </c>
      <c r="I42" s="23">
        <v>0</v>
      </c>
      <c r="J42" s="39">
        <f t="shared" si="0"/>
        <v>0</v>
      </c>
      <c r="K42" s="23">
        <v>0</v>
      </c>
      <c r="L42" s="23">
        <v>0</v>
      </c>
      <c r="M42" s="23">
        <v>0</v>
      </c>
      <c r="N42" s="6">
        <f t="shared" si="2"/>
        <v>0</v>
      </c>
      <c r="O42" s="6">
        <f t="shared" si="3"/>
        <v>0</v>
      </c>
      <c r="P42" s="39">
        <f t="shared" si="4"/>
        <v>0</v>
      </c>
      <c r="Q42" s="23" t="s">
        <v>491</v>
      </c>
    </row>
    <row r="43" spans="1:17" ht="18.75" x14ac:dyDescent="0.25">
      <c r="A43" s="45">
        <v>29</v>
      </c>
      <c r="B43" s="32" t="s">
        <v>402</v>
      </c>
      <c r="C43" s="32" t="s">
        <v>54</v>
      </c>
      <c r="D43" s="32" t="s">
        <v>37</v>
      </c>
      <c r="E43" s="32" t="s">
        <v>323</v>
      </c>
      <c r="F43" s="20">
        <v>7</v>
      </c>
      <c r="G43" s="20">
        <v>2</v>
      </c>
      <c r="H43" s="18" t="s">
        <v>75</v>
      </c>
      <c r="I43" s="23">
        <v>0</v>
      </c>
      <c r="J43" s="39">
        <f t="shared" si="0"/>
        <v>0</v>
      </c>
      <c r="K43" s="23">
        <v>0</v>
      </c>
      <c r="L43" s="23">
        <v>0</v>
      </c>
      <c r="M43" s="23">
        <v>0</v>
      </c>
      <c r="N43" s="6">
        <f t="shared" si="2"/>
        <v>0</v>
      </c>
      <c r="O43" s="6">
        <f t="shared" si="3"/>
        <v>0</v>
      </c>
      <c r="P43" s="39">
        <f t="shared" si="4"/>
        <v>0</v>
      </c>
      <c r="Q43" s="23" t="s">
        <v>491</v>
      </c>
    </row>
    <row r="44" spans="1:17" ht="18.75" x14ac:dyDescent="0.25">
      <c r="A44" s="45">
        <v>30</v>
      </c>
      <c r="B44" s="32" t="s">
        <v>232</v>
      </c>
      <c r="C44" s="32" t="s">
        <v>410</v>
      </c>
      <c r="D44" s="32" t="s">
        <v>411</v>
      </c>
      <c r="E44" s="32" t="s">
        <v>307</v>
      </c>
      <c r="F44" s="20">
        <v>7</v>
      </c>
      <c r="G44" s="32">
        <v>3</v>
      </c>
      <c r="H44" s="18" t="s">
        <v>75</v>
      </c>
      <c r="I44" s="23">
        <v>0</v>
      </c>
      <c r="J44" s="39">
        <f t="shared" si="0"/>
        <v>0</v>
      </c>
      <c r="K44" s="23">
        <v>0</v>
      </c>
      <c r="L44" s="23">
        <v>0</v>
      </c>
      <c r="M44" s="23">
        <v>0</v>
      </c>
      <c r="N44" s="6">
        <f t="shared" si="2"/>
        <v>0</v>
      </c>
      <c r="O44" s="6">
        <f t="shared" si="3"/>
        <v>0</v>
      </c>
      <c r="P44" s="39">
        <f t="shared" si="4"/>
        <v>0</v>
      </c>
      <c r="Q44" s="23" t="s">
        <v>491</v>
      </c>
    </row>
    <row r="45" spans="1:17" ht="18.75" x14ac:dyDescent="0.25">
      <c r="A45" s="45">
        <v>31</v>
      </c>
      <c r="B45" s="32" t="s">
        <v>415</v>
      </c>
      <c r="C45" s="32" t="s">
        <v>416</v>
      </c>
      <c r="D45" s="32" t="s">
        <v>41</v>
      </c>
      <c r="E45" s="32" t="s">
        <v>314</v>
      </c>
      <c r="F45" s="32">
        <v>8</v>
      </c>
      <c r="G45" s="32">
        <v>6</v>
      </c>
      <c r="H45" s="18" t="s">
        <v>75</v>
      </c>
      <c r="I45" s="23">
        <v>0</v>
      </c>
      <c r="J45" s="39">
        <f t="shared" si="0"/>
        <v>0</v>
      </c>
      <c r="K45" s="23">
        <v>0</v>
      </c>
      <c r="L45" s="23">
        <v>0</v>
      </c>
      <c r="M45" s="23">
        <v>0</v>
      </c>
      <c r="N45" s="6">
        <f t="shared" si="2"/>
        <v>0</v>
      </c>
      <c r="O45" s="6">
        <f t="shared" si="3"/>
        <v>0</v>
      </c>
      <c r="P45" s="39">
        <f t="shared" si="4"/>
        <v>0</v>
      </c>
      <c r="Q45" s="23" t="s">
        <v>491</v>
      </c>
    </row>
    <row r="46" spans="1:17" ht="18.75" x14ac:dyDescent="0.25">
      <c r="A46" s="45">
        <v>32</v>
      </c>
      <c r="B46" s="32" t="s">
        <v>422</v>
      </c>
      <c r="C46" s="32" t="s">
        <v>64</v>
      </c>
      <c r="D46" s="32" t="s">
        <v>37</v>
      </c>
      <c r="E46" s="32" t="s">
        <v>307</v>
      </c>
      <c r="F46" s="32">
        <v>7</v>
      </c>
      <c r="G46" s="32">
        <v>9</v>
      </c>
      <c r="H46" s="18" t="s">
        <v>75</v>
      </c>
      <c r="I46" s="23">
        <v>0</v>
      </c>
      <c r="J46" s="39">
        <f t="shared" si="0"/>
        <v>0</v>
      </c>
      <c r="K46" s="23">
        <v>0</v>
      </c>
      <c r="L46" s="23">
        <v>0</v>
      </c>
      <c r="M46" s="23">
        <v>0</v>
      </c>
      <c r="N46" s="6">
        <f t="shared" si="2"/>
        <v>0</v>
      </c>
      <c r="O46" s="6">
        <f t="shared" si="3"/>
        <v>0</v>
      </c>
      <c r="P46" s="39">
        <f t="shared" si="4"/>
        <v>0</v>
      </c>
      <c r="Q46" s="23" t="s">
        <v>491</v>
      </c>
    </row>
    <row r="47" spans="1:17" ht="18.75" x14ac:dyDescent="0.25">
      <c r="A47" s="45">
        <v>33</v>
      </c>
      <c r="B47" s="32" t="s">
        <v>259</v>
      </c>
      <c r="C47" s="32" t="s">
        <v>53</v>
      </c>
      <c r="D47" s="32" t="s">
        <v>74</v>
      </c>
      <c r="E47" s="32" t="s">
        <v>314</v>
      </c>
      <c r="F47" s="32">
        <v>8</v>
      </c>
      <c r="G47" s="32">
        <v>9</v>
      </c>
      <c r="H47" s="18" t="s">
        <v>75</v>
      </c>
      <c r="I47" s="23">
        <v>0</v>
      </c>
      <c r="J47" s="39">
        <f t="shared" si="0"/>
        <v>0</v>
      </c>
      <c r="K47" s="23">
        <v>0</v>
      </c>
      <c r="L47" s="23">
        <v>0</v>
      </c>
      <c r="M47" s="23">
        <v>0</v>
      </c>
      <c r="N47" s="6">
        <f t="shared" si="2"/>
        <v>0</v>
      </c>
      <c r="O47" s="6">
        <f t="shared" si="3"/>
        <v>0</v>
      </c>
      <c r="P47" s="39">
        <f t="shared" si="4"/>
        <v>0</v>
      </c>
      <c r="Q47" s="23" t="s">
        <v>491</v>
      </c>
    </row>
    <row r="48" spans="1:17" ht="18.75" x14ac:dyDescent="0.25">
      <c r="A48" s="45">
        <v>34</v>
      </c>
      <c r="B48" s="32" t="s">
        <v>423</v>
      </c>
      <c r="C48" s="32" t="s">
        <v>424</v>
      </c>
      <c r="D48" s="32" t="s">
        <v>36</v>
      </c>
      <c r="E48" s="32" t="s">
        <v>314</v>
      </c>
      <c r="F48" s="32">
        <v>8</v>
      </c>
      <c r="G48" s="32">
        <v>10</v>
      </c>
      <c r="H48" s="18" t="s">
        <v>75</v>
      </c>
      <c r="I48" s="23">
        <v>0</v>
      </c>
      <c r="J48" s="39">
        <f t="shared" si="0"/>
        <v>0</v>
      </c>
      <c r="K48" s="23">
        <v>0</v>
      </c>
      <c r="L48" s="23">
        <v>0</v>
      </c>
      <c r="M48" s="23">
        <v>0</v>
      </c>
      <c r="N48" s="6">
        <f t="shared" si="2"/>
        <v>0</v>
      </c>
      <c r="O48" s="6">
        <f t="shared" si="3"/>
        <v>0</v>
      </c>
      <c r="P48" s="39">
        <f t="shared" si="4"/>
        <v>0</v>
      </c>
      <c r="Q48" s="23" t="s">
        <v>491</v>
      </c>
    </row>
    <row r="49" spans="1:17" ht="18.75" x14ac:dyDescent="0.25">
      <c r="A49" s="45">
        <v>35</v>
      </c>
      <c r="B49" s="32" t="s">
        <v>427</v>
      </c>
      <c r="C49" s="32" t="s">
        <v>100</v>
      </c>
      <c r="D49" s="32" t="s">
        <v>428</v>
      </c>
      <c r="E49" s="32" t="s">
        <v>314</v>
      </c>
      <c r="F49" s="32">
        <v>8</v>
      </c>
      <c r="G49" s="32">
        <v>11</v>
      </c>
      <c r="H49" s="18" t="s">
        <v>75</v>
      </c>
      <c r="I49" s="23">
        <v>0</v>
      </c>
      <c r="J49" s="39">
        <f t="shared" si="0"/>
        <v>0</v>
      </c>
      <c r="K49" s="23">
        <v>0</v>
      </c>
      <c r="L49" s="23">
        <v>0</v>
      </c>
      <c r="M49" s="23">
        <v>0</v>
      </c>
      <c r="N49" s="6">
        <f t="shared" si="2"/>
        <v>0</v>
      </c>
      <c r="O49" s="6">
        <f t="shared" si="3"/>
        <v>0</v>
      </c>
      <c r="P49" s="39">
        <f t="shared" si="4"/>
        <v>0</v>
      </c>
      <c r="Q49" s="23" t="s">
        <v>491</v>
      </c>
    </row>
    <row r="53" spans="1:17" ht="15.75" x14ac:dyDescent="0.25">
      <c r="A53" s="11" t="s">
        <v>19</v>
      </c>
      <c r="B53" s="11"/>
      <c r="C53" s="11"/>
      <c r="D53" s="11"/>
      <c r="E53" s="11"/>
      <c r="F53" s="11"/>
      <c r="G53" s="11"/>
      <c r="H53" s="11"/>
      <c r="I53" s="11"/>
    </row>
    <row r="54" spans="1:17" ht="15.75" x14ac:dyDescent="0.25">
      <c r="A54" s="11" t="s">
        <v>11</v>
      </c>
      <c r="B54" s="11"/>
      <c r="C54" s="11"/>
      <c r="D54" s="11"/>
      <c r="E54" s="11"/>
      <c r="F54" s="11"/>
      <c r="G54" s="11"/>
      <c r="H54" s="11"/>
      <c r="I54" s="11"/>
    </row>
    <row r="55" spans="1:17" ht="15.75" x14ac:dyDescent="0.25">
      <c r="A55" s="11" t="s">
        <v>12</v>
      </c>
      <c r="B55" s="11"/>
      <c r="C55" s="11"/>
      <c r="D55" s="11"/>
      <c r="F55" s="11"/>
      <c r="G55" s="11"/>
      <c r="H55" s="11"/>
      <c r="I55" s="11"/>
    </row>
    <row r="56" spans="1:17" ht="15.75" x14ac:dyDescent="0.25">
      <c r="A56" s="11" t="s">
        <v>23</v>
      </c>
      <c r="B56" s="11"/>
      <c r="C56" s="11"/>
      <c r="D56" s="11"/>
      <c r="F56" s="11"/>
      <c r="G56" s="11"/>
      <c r="H56" s="11"/>
      <c r="I56" s="11"/>
    </row>
    <row r="57" spans="1:17" ht="15.75" x14ac:dyDescent="0.25">
      <c r="A57" s="11" t="s">
        <v>24</v>
      </c>
      <c r="B57" s="11"/>
      <c r="C57" s="11"/>
      <c r="D57" s="11"/>
      <c r="F57" s="11"/>
      <c r="G57" s="11"/>
      <c r="H57" s="11"/>
      <c r="I57" s="11"/>
    </row>
    <row r="59" spans="1:17" ht="15.75" x14ac:dyDescent="0.25">
      <c r="A59" s="11"/>
      <c r="B59" s="11"/>
    </row>
    <row r="60" spans="1:17" ht="15.75" x14ac:dyDescent="0.25">
      <c r="A60" s="11"/>
      <c r="B60" s="11"/>
    </row>
    <row r="61" spans="1:17" ht="15.75" x14ac:dyDescent="0.25">
      <c r="A61" s="11"/>
      <c r="B61" s="11"/>
    </row>
    <row r="62" spans="1:17" ht="15.75" x14ac:dyDescent="0.25">
      <c r="A62" s="11"/>
      <c r="B62" s="11"/>
    </row>
    <row r="63" spans="1:17" ht="15.75" x14ac:dyDescent="0.25">
      <c r="A63" s="11"/>
      <c r="B63" s="11"/>
    </row>
  </sheetData>
  <autoFilter ref="A12:Q49" xr:uid="{00000000-0009-0000-0000-000001000000}">
    <filterColumn colId="10" showButton="0"/>
    <filterColumn colId="12" showButton="0"/>
    <sortState xmlns:xlrd2="http://schemas.microsoft.com/office/spreadsheetml/2017/richdata2" ref="A17:Q49">
      <sortCondition descending="1" ref="P12:P49"/>
    </sortState>
  </autoFilter>
  <mergeCells count="23">
    <mergeCell ref="M12:N12"/>
    <mergeCell ref="O12:O13"/>
    <mergeCell ref="P12:P13"/>
    <mergeCell ref="Q12:Q14"/>
    <mergeCell ref="K13:K14"/>
    <mergeCell ref="M13:M14"/>
    <mergeCell ref="A3:Q3"/>
    <mergeCell ref="A4:Q4"/>
    <mergeCell ref="A5:Q5"/>
    <mergeCell ref="A7:F7"/>
    <mergeCell ref="B8:C8"/>
    <mergeCell ref="J12:J13"/>
    <mergeCell ref="K12:L12"/>
    <mergeCell ref="A9:E9"/>
    <mergeCell ref="F12:F14"/>
    <mergeCell ref="G12:G14"/>
    <mergeCell ref="H12:H14"/>
    <mergeCell ref="I12:I14"/>
    <mergeCell ref="A12:A14"/>
    <mergeCell ref="B12:B14"/>
    <mergeCell ref="C12:C14"/>
    <mergeCell ref="D12:D14"/>
    <mergeCell ref="E12:E1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10"/>
  <sheetViews>
    <sheetView topLeftCell="A5" zoomScaleNormal="100" workbookViewId="0">
      <selection activeCell="G12" sqref="G12:G14"/>
    </sheetView>
  </sheetViews>
  <sheetFormatPr defaultRowHeight="15.75" x14ac:dyDescent="0.25"/>
  <cols>
    <col min="1" max="1" width="9.140625" style="1"/>
    <col min="2" max="2" width="15.7109375" style="1" customWidth="1"/>
    <col min="3" max="3" width="16.5703125" style="1" customWidth="1"/>
    <col min="4" max="4" width="20.28515625" style="1" customWidth="1"/>
    <col min="5" max="5" width="13.42578125" style="10" customWidth="1"/>
    <col min="6" max="6" width="13" style="10" customWidth="1"/>
    <col min="7" max="7" width="18" style="1" customWidth="1"/>
    <col min="8" max="8" width="25.7109375" style="1" customWidth="1"/>
    <col min="9" max="9" width="12.42578125" style="1" customWidth="1"/>
    <col min="10" max="10" width="9.140625" style="1"/>
    <col min="11" max="11" width="11.28515625" style="9" customWidth="1"/>
    <col min="12" max="12" width="11.28515625" style="1" customWidth="1"/>
    <col min="13" max="13" width="11.5703125" style="10" customWidth="1"/>
    <col min="14" max="14" width="11.7109375" style="10" customWidth="1"/>
    <col min="15" max="15" width="13.7109375" style="10" customWidth="1"/>
    <col min="16" max="16" width="14.5703125" style="10" customWidth="1"/>
    <col min="17" max="17" width="15.7109375" style="10" customWidth="1"/>
    <col min="18" max="16384" width="9.140625" style="1"/>
  </cols>
  <sheetData>
    <row r="3" spans="1:18" ht="18.75" x14ac:dyDescent="0.25">
      <c r="A3" s="58" t="s">
        <v>26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8" ht="18.75" x14ac:dyDescent="0.25">
      <c r="A4" s="58" t="s">
        <v>13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8" ht="18.75" x14ac:dyDescent="0.25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8" ht="15" customHeight="1" x14ac:dyDescent="0.25"/>
    <row r="7" spans="1:18" ht="15.75" customHeight="1" x14ac:dyDescent="0.25">
      <c r="A7" s="71" t="s">
        <v>33</v>
      </c>
      <c r="B7" s="71"/>
      <c r="C7" s="71"/>
      <c r="D7" s="71"/>
      <c r="E7" s="71"/>
      <c r="F7" s="71"/>
      <c r="G7" s="14"/>
      <c r="H7" s="14"/>
      <c r="I7" s="2"/>
      <c r="J7" s="2"/>
      <c r="K7" s="25"/>
      <c r="L7" s="2"/>
      <c r="M7" s="25"/>
      <c r="N7" s="25"/>
    </row>
    <row r="8" spans="1:18" x14ac:dyDescent="0.25">
      <c r="A8" s="2" t="s">
        <v>0</v>
      </c>
      <c r="B8" s="72" t="s">
        <v>31</v>
      </c>
      <c r="C8" s="72"/>
      <c r="D8" s="7"/>
      <c r="G8" s="7"/>
      <c r="H8" s="7"/>
    </row>
    <row r="9" spans="1:18" x14ac:dyDescent="0.25">
      <c r="A9" s="71" t="s">
        <v>32</v>
      </c>
      <c r="B9" s="71"/>
      <c r="C9" s="71"/>
      <c r="D9" s="71"/>
      <c r="E9" s="71"/>
      <c r="G9" s="7"/>
      <c r="H9" s="7"/>
    </row>
    <row r="10" spans="1:18" x14ac:dyDescent="0.25">
      <c r="A10" s="3"/>
      <c r="B10" s="7"/>
      <c r="C10" s="7"/>
      <c r="D10" s="7"/>
      <c r="G10" s="7"/>
      <c r="H10" s="7"/>
    </row>
    <row r="12" spans="1:18" ht="36" customHeight="1" x14ac:dyDescent="0.25">
      <c r="A12" s="55" t="s">
        <v>1</v>
      </c>
      <c r="B12" s="55" t="s">
        <v>2</v>
      </c>
      <c r="C12" s="55" t="s">
        <v>3</v>
      </c>
      <c r="D12" s="55" t="s">
        <v>4</v>
      </c>
      <c r="E12" s="55" t="s">
        <v>16</v>
      </c>
      <c r="F12" s="55" t="s">
        <v>17</v>
      </c>
      <c r="G12" s="55" t="s">
        <v>494</v>
      </c>
      <c r="H12" s="55" t="s">
        <v>5</v>
      </c>
      <c r="I12" s="63" t="s">
        <v>6</v>
      </c>
      <c r="J12" s="63" t="s">
        <v>18</v>
      </c>
      <c r="K12" s="73" t="s">
        <v>7</v>
      </c>
      <c r="L12" s="74"/>
      <c r="M12" s="73" t="s">
        <v>8</v>
      </c>
      <c r="N12" s="74"/>
      <c r="O12" s="75" t="s">
        <v>22</v>
      </c>
      <c r="P12" s="75" t="s">
        <v>25</v>
      </c>
      <c r="Q12" s="77" t="s">
        <v>9</v>
      </c>
    </row>
    <row r="13" spans="1:18" ht="87.75" customHeight="1" x14ac:dyDescent="0.25">
      <c r="A13" s="56"/>
      <c r="B13" s="56"/>
      <c r="C13" s="56"/>
      <c r="D13" s="56"/>
      <c r="E13" s="56"/>
      <c r="F13" s="56"/>
      <c r="G13" s="56"/>
      <c r="H13" s="56"/>
      <c r="I13" s="69"/>
      <c r="J13" s="64"/>
      <c r="K13" s="75" t="s">
        <v>15</v>
      </c>
      <c r="L13" s="5" t="s">
        <v>20</v>
      </c>
      <c r="M13" s="75" t="s">
        <v>10</v>
      </c>
      <c r="N13" s="5" t="s">
        <v>21</v>
      </c>
      <c r="O13" s="76"/>
      <c r="P13" s="76"/>
      <c r="Q13" s="78"/>
      <c r="R13" s="4"/>
    </row>
    <row r="14" spans="1:18" ht="15" customHeight="1" x14ac:dyDescent="0.25">
      <c r="A14" s="57"/>
      <c r="B14" s="56"/>
      <c r="C14" s="56"/>
      <c r="D14" s="56"/>
      <c r="E14" s="56"/>
      <c r="F14" s="56"/>
      <c r="G14" s="56"/>
      <c r="H14" s="57"/>
      <c r="I14" s="64"/>
      <c r="J14" s="5" t="s">
        <v>27</v>
      </c>
      <c r="K14" s="76"/>
      <c r="L14" s="5" t="s">
        <v>28</v>
      </c>
      <c r="M14" s="76"/>
      <c r="N14" s="5" t="s">
        <v>28</v>
      </c>
      <c r="O14" s="13" t="s">
        <v>29</v>
      </c>
      <c r="P14" s="13" t="s">
        <v>30</v>
      </c>
      <c r="Q14" s="79"/>
      <c r="R14" s="4"/>
    </row>
    <row r="15" spans="1:18" ht="15" customHeight="1" x14ac:dyDescent="0.25">
      <c r="A15" s="35">
        <v>1</v>
      </c>
      <c r="B15" s="31" t="s">
        <v>165</v>
      </c>
      <c r="C15" s="31" t="s">
        <v>133</v>
      </c>
      <c r="D15" s="31" t="s">
        <v>117</v>
      </c>
      <c r="E15" s="32" t="s">
        <v>211</v>
      </c>
      <c r="F15" s="21">
        <v>10</v>
      </c>
      <c r="G15" s="32">
        <v>10</v>
      </c>
      <c r="H15" s="29" t="s">
        <v>75</v>
      </c>
      <c r="I15" s="52">
        <v>37</v>
      </c>
      <c r="J15" s="42">
        <f t="shared" ref="J15:J46" si="0">SUM((20*I15)/39)</f>
        <v>18.974358974358974</v>
      </c>
      <c r="K15" s="52">
        <v>38.04</v>
      </c>
      <c r="L15" s="15">
        <f t="shared" ref="L15:L62" si="1">SUM((40*38.04)/K15)</f>
        <v>40</v>
      </c>
      <c r="M15" s="50">
        <v>10</v>
      </c>
      <c r="N15" s="17">
        <f t="shared" ref="N15:N46" si="2">SUM((M15*40)/10)</f>
        <v>40</v>
      </c>
      <c r="O15" s="6">
        <f t="shared" ref="O15:O46" si="3">SUM(L15+N15)</f>
        <v>80</v>
      </c>
      <c r="P15" s="40">
        <f t="shared" ref="P15:P46" si="4">SUM(J15+O15)</f>
        <v>98.974358974358978</v>
      </c>
      <c r="Q15" s="50" t="s">
        <v>489</v>
      </c>
      <c r="R15" s="4"/>
    </row>
    <row r="16" spans="1:18" ht="18.75" x14ac:dyDescent="0.3">
      <c r="A16" s="35">
        <v>2</v>
      </c>
      <c r="B16" s="31" t="s">
        <v>224</v>
      </c>
      <c r="C16" s="31" t="s">
        <v>167</v>
      </c>
      <c r="D16" s="31" t="s">
        <v>107</v>
      </c>
      <c r="E16" s="32" t="s">
        <v>205</v>
      </c>
      <c r="F16" s="20">
        <v>11</v>
      </c>
      <c r="G16" s="20">
        <v>3</v>
      </c>
      <c r="H16" s="27" t="s">
        <v>75</v>
      </c>
      <c r="I16" s="17">
        <v>37</v>
      </c>
      <c r="J16" s="42">
        <f t="shared" si="0"/>
        <v>18.974358974358974</v>
      </c>
      <c r="K16" s="26">
        <v>40.15</v>
      </c>
      <c r="L16" s="15">
        <f t="shared" si="1"/>
        <v>37.897882938978832</v>
      </c>
      <c r="M16" s="17">
        <v>9</v>
      </c>
      <c r="N16" s="17">
        <f t="shared" si="2"/>
        <v>36</v>
      </c>
      <c r="O16" s="6">
        <f t="shared" si="3"/>
        <v>73.897882938978825</v>
      </c>
      <c r="P16" s="40">
        <f t="shared" si="4"/>
        <v>92.872241913337803</v>
      </c>
      <c r="Q16" s="50" t="s">
        <v>489</v>
      </c>
    </row>
    <row r="17" spans="1:17" ht="18.75" x14ac:dyDescent="0.3">
      <c r="A17" s="35">
        <v>3</v>
      </c>
      <c r="B17" s="31" t="s">
        <v>241</v>
      </c>
      <c r="C17" s="31" t="s">
        <v>142</v>
      </c>
      <c r="D17" s="31" t="s">
        <v>107</v>
      </c>
      <c r="E17" s="32" t="s">
        <v>242</v>
      </c>
      <c r="F17" s="20">
        <v>10</v>
      </c>
      <c r="G17" s="20">
        <v>6</v>
      </c>
      <c r="H17" s="27" t="s">
        <v>75</v>
      </c>
      <c r="I17" s="17">
        <v>36</v>
      </c>
      <c r="J17" s="42">
        <f t="shared" si="0"/>
        <v>18.46153846153846</v>
      </c>
      <c r="K17" s="26">
        <v>44.42</v>
      </c>
      <c r="L17" s="15">
        <f t="shared" si="1"/>
        <v>34.254840162089145</v>
      </c>
      <c r="M17" s="17">
        <v>5</v>
      </c>
      <c r="N17" s="17">
        <f t="shared" si="2"/>
        <v>20</v>
      </c>
      <c r="O17" s="6">
        <f t="shared" si="3"/>
        <v>54.254840162089145</v>
      </c>
      <c r="P17" s="40">
        <f t="shared" si="4"/>
        <v>72.716378623627605</v>
      </c>
      <c r="Q17" s="50" t="s">
        <v>489</v>
      </c>
    </row>
    <row r="18" spans="1:17" ht="18.75" x14ac:dyDescent="0.3">
      <c r="A18" s="35">
        <v>4</v>
      </c>
      <c r="B18" s="31" t="s">
        <v>232</v>
      </c>
      <c r="C18" s="31" t="s">
        <v>233</v>
      </c>
      <c r="D18" s="31" t="s">
        <v>120</v>
      </c>
      <c r="E18" s="32" t="s">
        <v>206</v>
      </c>
      <c r="F18" s="20">
        <v>10</v>
      </c>
      <c r="G18" s="20">
        <v>3</v>
      </c>
      <c r="H18" s="27" t="s">
        <v>75</v>
      </c>
      <c r="I18" s="17">
        <v>20</v>
      </c>
      <c r="J18" s="42">
        <f t="shared" si="0"/>
        <v>10.256410256410257</v>
      </c>
      <c r="K18" s="26">
        <v>46.12</v>
      </c>
      <c r="L18" s="15">
        <f t="shared" si="1"/>
        <v>32.992194275802255</v>
      </c>
      <c r="M18" s="17">
        <v>7.2</v>
      </c>
      <c r="N18" s="17">
        <f t="shared" si="2"/>
        <v>28.8</v>
      </c>
      <c r="O18" s="6">
        <f t="shared" si="3"/>
        <v>61.79219427580226</v>
      </c>
      <c r="P18" s="40">
        <f t="shared" si="4"/>
        <v>72.048604532212522</v>
      </c>
      <c r="Q18" s="50" t="s">
        <v>489</v>
      </c>
    </row>
    <row r="19" spans="1:17" ht="18.75" x14ac:dyDescent="0.3">
      <c r="A19" s="35">
        <v>5</v>
      </c>
      <c r="B19" s="31" t="s">
        <v>227</v>
      </c>
      <c r="C19" s="31" t="s">
        <v>228</v>
      </c>
      <c r="D19" s="31" t="s">
        <v>117</v>
      </c>
      <c r="E19" s="32" t="s">
        <v>206</v>
      </c>
      <c r="F19" s="20">
        <v>10</v>
      </c>
      <c r="G19" s="20">
        <v>3</v>
      </c>
      <c r="H19" s="27" t="s">
        <v>75</v>
      </c>
      <c r="I19" s="17">
        <v>20.5</v>
      </c>
      <c r="J19" s="42">
        <f t="shared" si="0"/>
        <v>10.512820512820513</v>
      </c>
      <c r="K19" s="26">
        <v>54.77</v>
      </c>
      <c r="L19" s="15">
        <f t="shared" si="1"/>
        <v>27.781632280445496</v>
      </c>
      <c r="M19" s="17">
        <v>8.1999999999999993</v>
      </c>
      <c r="N19" s="17">
        <f t="shared" si="2"/>
        <v>32.799999999999997</v>
      </c>
      <c r="O19" s="6">
        <f t="shared" si="3"/>
        <v>60.58163228044549</v>
      </c>
      <c r="P19" s="40">
        <f t="shared" si="4"/>
        <v>71.094452793266001</v>
      </c>
      <c r="Q19" s="50" t="s">
        <v>489</v>
      </c>
    </row>
    <row r="20" spans="1:17" ht="18.75" x14ac:dyDescent="0.3">
      <c r="A20" s="35">
        <v>6</v>
      </c>
      <c r="B20" s="31" t="s">
        <v>189</v>
      </c>
      <c r="C20" s="31" t="s">
        <v>190</v>
      </c>
      <c r="D20" s="31" t="s">
        <v>111</v>
      </c>
      <c r="E20" s="32" t="s">
        <v>204</v>
      </c>
      <c r="F20" s="20">
        <v>11</v>
      </c>
      <c r="G20" s="20">
        <v>6</v>
      </c>
      <c r="H20" s="27" t="s">
        <v>75</v>
      </c>
      <c r="I20" s="17">
        <v>37</v>
      </c>
      <c r="J20" s="42">
        <f t="shared" si="0"/>
        <v>18.974358974358974</v>
      </c>
      <c r="K20" s="26">
        <v>50.87</v>
      </c>
      <c r="L20" s="15">
        <f t="shared" si="1"/>
        <v>29.911539217613523</v>
      </c>
      <c r="M20" s="17">
        <v>5.5</v>
      </c>
      <c r="N20" s="17">
        <f t="shared" si="2"/>
        <v>22</v>
      </c>
      <c r="O20" s="6">
        <f t="shared" si="3"/>
        <v>51.911539217613523</v>
      </c>
      <c r="P20" s="40">
        <f t="shared" si="4"/>
        <v>70.885898191972501</v>
      </c>
      <c r="Q20" s="50" t="s">
        <v>489</v>
      </c>
    </row>
    <row r="21" spans="1:17" ht="18.75" x14ac:dyDescent="0.3">
      <c r="A21" s="35">
        <v>7</v>
      </c>
      <c r="B21" s="31" t="s">
        <v>249</v>
      </c>
      <c r="C21" s="31" t="s">
        <v>140</v>
      </c>
      <c r="D21" s="31" t="s">
        <v>108</v>
      </c>
      <c r="E21" s="32" t="s">
        <v>211</v>
      </c>
      <c r="F21" s="20">
        <v>10</v>
      </c>
      <c r="G21" s="20">
        <v>6</v>
      </c>
      <c r="H21" s="27" t="s">
        <v>75</v>
      </c>
      <c r="I21" s="17">
        <v>37</v>
      </c>
      <c r="J21" s="42">
        <f t="shared" si="0"/>
        <v>18.974358974358974</v>
      </c>
      <c r="K21" s="26">
        <v>44.52</v>
      </c>
      <c r="L21" s="15">
        <f t="shared" si="1"/>
        <v>34.177897574123982</v>
      </c>
      <c r="M21" s="17">
        <v>4.0999999999999996</v>
      </c>
      <c r="N21" s="17">
        <f t="shared" si="2"/>
        <v>16.399999999999999</v>
      </c>
      <c r="O21" s="6">
        <f t="shared" si="3"/>
        <v>50.57789757412398</v>
      </c>
      <c r="P21" s="40">
        <f t="shared" si="4"/>
        <v>69.552256548482958</v>
      </c>
      <c r="Q21" s="50" t="s">
        <v>489</v>
      </c>
    </row>
    <row r="22" spans="1:17" ht="18.75" x14ac:dyDescent="0.3">
      <c r="A22" s="35">
        <v>8</v>
      </c>
      <c r="B22" s="31" t="s">
        <v>162</v>
      </c>
      <c r="C22" s="31" t="s">
        <v>140</v>
      </c>
      <c r="D22" s="31" t="s">
        <v>107</v>
      </c>
      <c r="E22" s="32" t="s">
        <v>211</v>
      </c>
      <c r="F22" s="21">
        <v>10</v>
      </c>
      <c r="G22" s="32">
        <v>9</v>
      </c>
      <c r="H22" s="27" t="s">
        <v>75</v>
      </c>
      <c r="I22" s="17">
        <v>38</v>
      </c>
      <c r="J22" s="42">
        <f t="shared" si="0"/>
        <v>19.487179487179485</v>
      </c>
      <c r="K22" s="26">
        <v>45.36</v>
      </c>
      <c r="L22" s="15">
        <f t="shared" si="1"/>
        <v>33.544973544973544</v>
      </c>
      <c r="M22" s="17">
        <v>3.9</v>
      </c>
      <c r="N22" s="17">
        <f t="shared" si="2"/>
        <v>15.6</v>
      </c>
      <c r="O22" s="6">
        <f t="shared" si="3"/>
        <v>49.144973544973546</v>
      </c>
      <c r="P22" s="40">
        <f t="shared" si="4"/>
        <v>68.632153032153028</v>
      </c>
      <c r="Q22" s="50" t="s">
        <v>489</v>
      </c>
    </row>
    <row r="23" spans="1:17" ht="18.75" x14ac:dyDescent="0.3">
      <c r="A23" s="35">
        <v>9</v>
      </c>
      <c r="B23" s="31" t="s">
        <v>251</v>
      </c>
      <c r="C23" s="31" t="s">
        <v>139</v>
      </c>
      <c r="D23" s="31" t="s">
        <v>105</v>
      </c>
      <c r="E23" s="32" t="s">
        <v>211</v>
      </c>
      <c r="F23" s="20">
        <v>10</v>
      </c>
      <c r="G23" s="20">
        <v>6</v>
      </c>
      <c r="H23" s="27" t="s">
        <v>75</v>
      </c>
      <c r="I23" s="17">
        <v>35</v>
      </c>
      <c r="J23" s="42">
        <f t="shared" si="0"/>
        <v>17.948717948717949</v>
      </c>
      <c r="K23" s="26">
        <v>45.35</v>
      </c>
      <c r="L23" s="15">
        <f t="shared" si="1"/>
        <v>33.552370452039689</v>
      </c>
      <c r="M23" s="17">
        <v>3.9</v>
      </c>
      <c r="N23" s="17">
        <f t="shared" si="2"/>
        <v>15.6</v>
      </c>
      <c r="O23" s="6">
        <f t="shared" si="3"/>
        <v>49.15237045203969</v>
      </c>
      <c r="P23" s="40">
        <f t="shared" si="4"/>
        <v>67.101088400757646</v>
      </c>
      <c r="Q23" s="50" t="s">
        <v>489</v>
      </c>
    </row>
    <row r="24" spans="1:17" ht="18.75" x14ac:dyDescent="0.3">
      <c r="A24" s="35">
        <v>10</v>
      </c>
      <c r="B24" s="31" t="s">
        <v>246</v>
      </c>
      <c r="C24" s="31" t="s">
        <v>135</v>
      </c>
      <c r="D24" s="31" t="s">
        <v>105</v>
      </c>
      <c r="E24" s="32" t="s">
        <v>211</v>
      </c>
      <c r="F24" s="20">
        <v>10</v>
      </c>
      <c r="G24" s="20">
        <v>6</v>
      </c>
      <c r="H24" s="27" t="s">
        <v>75</v>
      </c>
      <c r="I24" s="17">
        <v>11.5</v>
      </c>
      <c r="J24" s="42">
        <f t="shared" si="0"/>
        <v>5.8974358974358978</v>
      </c>
      <c r="K24" s="26">
        <v>40.72</v>
      </c>
      <c r="L24" s="15">
        <f t="shared" si="1"/>
        <v>37.367387033398821</v>
      </c>
      <c r="M24" s="17">
        <v>5.8</v>
      </c>
      <c r="N24" s="17">
        <f t="shared" si="2"/>
        <v>23.2</v>
      </c>
      <c r="O24" s="6">
        <f t="shared" si="3"/>
        <v>60.567387033398816</v>
      </c>
      <c r="P24" s="40">
        <f t="shared" si="4"/>
        <v>66.464822930834714</v>
      </c>
      <c r="Q24" s="50" t="s">
        <v>489</v>
      </c>
    </row>
    <row r="25" spans="1:17" ht="15.75" customHeight="1" x14ac:dyDescent="0.3">
      <c r="A25" s="35">
        <v>11</v>
      </c>
      <c r="B25" s="31" t="s">
        <v>179</v>
      </c>
      <c r="C25" s="31" t="s">
        <v>140</v>
      </c>
      <c r="D25" s="31" t="s">
        <v>117</v>
      </c>
      <c r="E25" s="32" t="s">
        <v>204</v>
      </c>
      <c r="F25" s="20">
        <v>11</v>
      </c>
      <c r="G25" s="20">
        <v>6</v>
      </c>
      <c r="H25" s="27" t="s">
        <v>75</v>
      </c>
      <c r="I25" s="17">
        <v>30</v>
      </c>
      <c r="J25" s="42">
        <f t="shared" si="0"/>
        <v>15.384615384615385</v>
      </c>
      <c r="K25" s="26">
        <v>54.26</v>
      </c>
      <c r="L25" s="15">
        <f t="shared" si="1"/>
        <v>28.042757095466271</v>
      </c>
      <c r="M25" s="17">
        <v>5.3</v>
      </c>
      <c r="N25" s="17">
        <f t="shared" si="2"/>
        <v>21.2</v>
      </c>
      <c r="O25" s="6">
        <f t="shared" si="3"/>
        <v>49.242757095466274</v>
      </c>
      <c r="P25" s="40">
        <f t="shared" si="4"/>
        <v>64.627372480081661</v>
      </c>
      <c r="Q25" s="50" t="s">
        <v>489</v>
      </c>
    </row>
    <row r="26" spans="1:17" ht="18.75" x14ac:dyDescent="0.25">
      <c r="A26" s="35">
        <v>12</v>
      </c>
      <c r="B26" s="31" t="s">
        <v>96</v>
      </c>
      <c r="C26" s="31" t="s">
        <v>133</v>
      </c>
      <c r="D26" s="31" t="s">
        <v>261</v>
      </c>
      <c r="E26" s="32" t="s">
        <v>205</v>
      </c>
      <c r="F26" s="20">
        <v>11</v>
      </c>
      <c r="G26" s="32">
        <v>10</v>
      </c>
      <c r="H26" s="29" t="s">
        <v>75</v>
      </c>
      <c r="I26" s="22">
        <v>35</v>
      </c>
      <c r="J26" s="42">
        <f t="shared" si="0"/>
        <v>17.948717948717949</v>
      </c>
      <c r="K26" s="22">
        <v>46.14</v>
      </c>
      <c r="L26" s="15">
        <f t="shared" si="1"/>
        <v>32.977893368010399</v>
      </c>
      <c r="M26" s="17">
        <v>3</v>
      </c>
      <c r="N26" s="17">
        <f t="shared" si="2"/>
        <v>12</v>
      </c>
      <c r="O26" s="6">
        <f t="shared" si="3"/>
        <v>44.977893368010399</v>
      </c>
      <c r="P26" s="40">
        <f t="shared" si="4"/>
        <v>62.926611316728348</v>
      </c>
      <c r="Q26" s="50" t="s">
        <v>489</v>
      </c>
    </row>
    <row r="27" spans="1:17" ht="18.75" x14ac:dyDescent="0.3">
      <c r="A27" s="35">
        <v>13</v>
      </c>
      <c r="B27" s="31" t="s">
        <v>238</v>
      </c>
      <c r="C27" s="31" t="s">
        <v>136</v>
      </c>
      <c r="D27" s="31" t="s">
        <v>137</v>
      </c>
      <c r="E27" s="32" t="s">
        <v>209</v>
      </c>
      <c r="F27" s="20">
        <v>9</v>
      </c>
      <c r="G27" s="32">
        <v>4</v>
      </c>
      <c r="H27" s="27" t="s">
        <v>75</v>
      </c>
      <c r="I27" s="17">
        <v>27</v>
      </c>
      <c r="J27" s="42">
        <f t="shared" si="0"/>
        <v>13.846153846153847</v>
      </c>
      <c r="K27" s="26">
        <v>54.03</v>
      </c>
      <c r="L27" s="15">
        <f t="shared" si="1"/>
        <v>28.162132148806215</v>
      </c>
      <c r="M27" s="17">
        <v>4.8</v>
      </c>
      <c r="N27" s="17">
        <f t="shared" si="2"/>
        <v>19.2</v>
      </c>
      <c r="O27" s="6">
        <f t="shared" si="3"/>
        <v>47.362132148806211</v>
      </c>
      <c r="P27" s="40">
        <f t="shared" si="4"/>
        <v>61.208285994960058</v>
      </c>
      <c r="Q27" s="50" t="s">
        <v>489</v>
      </c>
    </row>
    <row r="28" spans="1:17" ht="18.75" x14ac:dyDescent="0.3">
      <c r="A28" s="35">
        <v>14</v>
      </c>
      <c r="B28" s="31" t="s">
        <v>156</v>
      </c>
      <c r="C28" s="31" t="s">
        <v>135</v>
      </c>
      <c r="D28" s="31" t="s">
        <v>111</v>
      </c>
      <c r="E28" s="32" t="s">
        <v>204</v>
      </c>
      <c r="F28" s="20">
        <v>11</v>
      </c>
      <c r="G28" s="32">
        <v>9</v>
      </c>
      <c r="H28" s="27" t="s">
        <v>75</v>
      </c>
      <c r="I28" s="17">
        <v>36</v>
      </c>
      <c r="J28" s="42">
        <f t="shared" si="0"/>
        <v>18.46153846153846</v>
      </c>
      <c r="K28" s="26">
        <v>57.91</v>
      </c>
      <c r="L28" s="15">
        <f t="shared" si="1"/>
        <v>26.27525470557762</v>
      </c>
      <c r="M28" s="17">
        <v>4.0999999999999996</v>
      </c>
      <c r="N28" s="17">
        <f t="shared" si="2"/>
        <v>16.399999999999999</v>
      </c>
      <c r="O28" s="6">
        <f t="shared" si="3"/>
        <v>42.675254705577615</v>
      </c>
      <c r="P28" s="40">
        <f t="shared" si="4"/>
        <v>61.136793167116075</v>
      </c>
      <c r="Q28" s="50" t="s">
        <v>489</v>
      </c>
    </row>
    <row r="29" spans="1:17" ht="21" customHeight="1" x14ac:dyDescent="0.3">
      <c r="A29" s="35">
        <v>15</v>
      </c>
      <c r="B29" s="31" t="s">
        <v>236</v>
      </c>
      <c r="C29" s="31" t="s">
        <v>135</v>
      </c>
      <c r="D29" s="31" t="s">
        <v>107</v>
      </c>
      <c r="E29" s="32" t="s">
        <v>217</v>
      </c>
      <c r="F29" s="20">
        <v>9</v>
      </c>
      <c r="G29" s="32">
        <v>4</v>
      </c>
      <c r="H29" s="27" t="s">
        <v>75</v>
      </c>
      <c r="I29" s="17">
        <v>27</v>
      </c>
      <c r="J29" s="42">
        <f t="shared" si="0"/>
        <v>13.846153846153847</v>
      </c>
      <c r="K29" s="26">
        <v>47.71</v>
      </c>
      <c r="L29" s="15">
        <f t="shared" si="1"/>
        <v>31.892684971704043</v>
      </c>
      <c r="M29" s="17">
        <v>3.8</v>
      </c>
      <c r="N29" s="17">
        <f t="shared" si="2"/>
        <v>15.2</v>
      </c>
      <c r="O29" s="6">
        <f t="shared" si="3"/>
        <v>47.092684971704045</v>
      </c>
      <c r="P29" s="40">
        <f t="shared" si="4"/>
        <v>60.938838817857892</v>
      </c>
      <c r="Q29" s="50" t="s">
        <v>489</v>
      </c>
    </row>
    <row r="30" spans="1:17" ht="18.75" x14ac:dyDescent="0.3">
      <c r="A30" s="35">
        <v>16</v>
      </c>
      <c r="B30" s="31" t="s">
        <v>199</v>
      </c>
      <c r="C30" s="31" t="s">
        <v>145</v>
      </c>
      <c r="D30" s="31" t="s">
        <v>110</v>
      </c>
      <c r="E30" s="32" t="s">
        <v>200</v>
      </c>
      <c r="F30" s="20">
        <v>9</v>
      </c>
      <c r="G30" s="32">
        <v>2</v>
      </c>
      <c r="H30" s="27" t="s">
        <v>75</v>
      </c>
      <c r="I30" s="17">
        <v>14</v>
      </c>
      <c r="J30" s="42">
        <f t="shared" si="0"/>
        <v>7.1794871794871797</v>
      </c>
      <c r="K30" s="26">
        <v>45.9</v>
      </c>
      <c r="L30" s="15">
        <f t="shared" si="1"/>
        <v>33.150326797385617</v>
      </c>
      <c r="M30" s="17">
        <v>5</v>
      </c>
      <c r="N30" s="17">
        <f t="shared" si="2"/>
        <v>20</v>
      </c>
      <c r="O30" s="6">
        <f t="shared" si="3"/>
        <v>53.150326797385617</v>
      </c>
      <c r="P30" s="40">
        <f t="shared" si="4"/>
        <v>60.329813976872799</v>
      </c>
      <c r="Q30" s="50" t="s">
        <v>489</v>
      </c>
    </row>
    <row r="31" spans="1:17" ht="18.75" x14ac:dyDescent="0.3">
      <c r="A31" s="35">
        <v>17</v>
      </c>
      <c r="B31" s="31" t="s">
        <v>482</v>
      </c>
      <c r="C31" s="31" t="s">
        <v>121</v>
      </c>
      <c r="D31" s="31" t="s">
        <v>116</v>
      </c>
      <c r="E31" s="32" t="s">
        <v>483</v>
      </c>
      <c r="F31" s="20">
        <v>9</v>
      </c>
      <c r="G31" s="32">
        <v>12</v>
      </c>
      <c r="H31" s="27" t="s">
        <v>75</v>
      </c>
      <c r="I31" s="17">
        <v>24</v>
      </c>
      <c r="J31" s="42">
        <f t="shared" si="0"/>
        <v>12.307692307692308</v>
      </c>
      <c r="K31" s="26">
        <v>47.15</v>
      </c>
      <c r="L31" s="15">
        <f t="shared" si="1"/>
        <v>32.271474019088018</v>
      </c>
      <c r="M31" s="17">
        <v>3.6</v>
      </c>
      <c r="N31" s="17">
        <f t="shared" si="2"/>
        <v>14.4</v>
      </c>
      <c r="O31" s="6">
        <f t="shared" si="3"/>
        <v>46.671474019088016</v>
      </c>
      <c r="P31" s="40">
        <f t="shared" si="4"/>
        <v>58.979166326780323</v>
      </c>
      <c r="Q31" s="50" t="s">
        <v>489</v>
      </c>
    </row>
    <row r="32" spans="1:17" ht="18.75" x14ac:dyDescent="0.3">
      <c r="A32" s="35">
        <v>18</v>
      </c>
      <c r="B32" s="31" t="s">
        <v>151</v>
      </c>
      <c r="C32" s="31" t="s">
        <v>152</v>
      </c>
      <c r="D32" s="31" t="s">
        <v>129</v>
      </c>
      <c r="E32" s="32" t="s">
        <v>217</v>
      </c>
      <c r="F32" s="20">
        <v>9</v>
      </c>
      <c r="G32" s="32">
        <v>9</v>
      </c>
      <c r="H32" s="27" t="s">
        <v>75</v>
      </c>
      <c r="I32" s="17">
        <v>29</v>
      </c>
      <c r="J32" s="42">
        <f t="shared" si="0"/>
        <v>14.871794871794872</v>
      </c>
      <c r="K32" s="26">
        <v>73.819999999999993</v>
      </c>
      <c r="L32" s="15">
        <f t="shared" si="1"/>
        <v>20.612300189650501</v>
      </c>
      <c r="M32" s="17">
        <v>5.8</v>
      </c>
      <c r="N32" s="17">
        <f t="shared" si="2"/>
        <v>23.2</v>
      </c>
      <c r="O32" s="6">
        <f t="shared" si="3"/>
        <v>43.8123001896505</v>
      </c>
      <c r="P32" s="40">
        <f t="shared" si="4"/>
        <v>58.684095061445376</v>
      </c>
      <c r="Q32" s="50" t="s">
        <v>489</v>
      </c>
    </row>
    <row r="33" spans="1:17" ht="18.75" x14ac:dyDescent="0.3">
      <c r="A33" s="35">
        <v>19</v>
      </c>
      <c r="B33" s="31" t="s">
        <v>291</v>
      </c>
      <c r="C33" s="31" t="s">
        <v>142</v>
      </c>
      <c r="D33" s="31" t="s">
        <v>174</v>
      </c>
      <c r="E33" s="32" t="s">
        <v>217</v>
      </c>
      <c r="F33" s="20">
        <v>9</v>
      </c>
      <c r="G33" s="32">
        <v>19</v>
      </c>
      <c r="H33" s="27" t="s">
        <v>75</v>
      </c>
      <c r="I33" s="17">
        <v>8</v>
      </c>
      <c r="J33" s="42">
        <f t="shared" si="0"/>
        <v>4.1025641025641022</v>
      </c>
      <c r="K33" s="26">
        <v>51.53</v>
      </c>
      <c r="L33" s="15">
        <f t="shared" si="1"/>
        <v>29.528430040752959</v>
      </c>
      <c r="M33" s="17">
        <v>6.1</v>
      </c>
      <c r="N33" s="17">
        <f t="shared" si="2"/>
        <v>24.4</v>
      </c>
      <c r="O33" s="6">
        <f t="shared" si="3"/>
        <v>53.928430040752957</v>
      </c>
      <c r="P33" s="40">
        <f t="shared" si="4"/>
        <v>58.030994143317059</v>
      </c>
      <c r="Q33" s="50" t="s">
        <v>489</v>
      </c>
    </row>
    <row r="34" spans="1:17" ht="18.75" x14ac:dyDescent="0.3">
      <c r="A34" s="35">
        <v>20</v>
      </c>
      <c r="B34" s="31" t="s">
        <v>234</v>
      </c>
      <c r="C34" s="31" t="s">
        <v>188</v>
      </c>
      <c r="D34" s="31" t="s">
        <v>110</v>
      </c>
      <c r="E34" s="32" t="s">
        <v>206</v>
      </c>
      <c r="F34" s="20">
        <v>10</v>
      </c>
      <c r="G34" s="20">
        <v>3</v>
      </c>
      <c r="H34" s="27" t="s">
        <v>75</v>
      </c>
      <c r="I34" s="17">
        <v>13</v>
      </c>
      <c r="J34" s="42">
        <f t="shared" si="0"/>
        <v>6.666666666666667</v>
      </c>
      <c r="K34" s="26">
        <v>51.81</v>
      </c>
      <c r="L34" s="15">
        <f t="shared" si="1"/>
        <v>29.368847712796754</v>
      </c>
      <c r="M34" s="17">
        <v>5</v>
      </c>
      <c r="N34" s="17">
        <f t="shared" si="2"/>
        <v>20</v>
      </c>
      <c r="O34" s="6">
        <f t="shared" si="3"/>
        <v>49.36884771279675</v>
      </c>
      <c r="P34" s="40">
        <f t="shared" si="4"/>
        <v>56.035514379463415</v>
      </c>
      <c r="Q34" s="50" t="s">
        <v>489</v>
      </c>
    </row>
    <row r="35" spans="1:17" ht="31.5" x14ac:dyDescent="0.3">
      <c r="A35" s="35">
        <v>21</v>
      </c>
      <c r="B35" s="31" t="s">
        <v>225</v>
      </c>
      <c r="C35" s="31" t="s">
        <v>132</v>
      </c>
      <c r="D35" s="31" t="s">
        <v>117</v>
      </c>
      <c r="E35" s="32" t="s">
        <v>209</v>
      </c>
      <c r="F35" s="20">
        <v>9</v>
      </c>
      <c r="G35" s="20">
        <v>3</v>
      </c>
      <c r="H35" s="27" t="s">
        <v>75</v>
      </c>
      <c r="I35" s="17">
        <v>26.5</v>
      </c>
      <c r="J35" s="42">
        <f t="shared" si="0"/>
        <v>13.589743589743589</v>
      </c>
      <c r="K35" s="26">
        <v>64.680000000000007</v>
      </c>
      <c r="L35" s="15">
        <f t="shared" si="1"/>
        <v>23.525046382189235</v>
      </c>
      <c r="M35" s="17">
        <v>4.7</v>
      </c>
      <c r="N35" s="17">
        <f t="shared" si="2"/>
        <v>18.8</v>
      </c>
      <c r="O35" s="6">
        <f t="shared" si="3"/>
        <v>42.325046382189235</v>
      </c>
      <c r="P35" s="40">
        <f t="shared" si="4"/>
        <v>55.914789971932827</v>
      </c>
      <c r="Q35" s="50" t="s">
        <v>489</v>
      </c>
    </row>
    <row r="36" spans="1:17" ht="18.75" x14ac:dyDescent="0.3">
      <c r="A36" s="35">
        <v>22</v>
      </c>
      <c r="B36" s="31" t="s">
        <v>235</v>
      </c>
      <c r="C36" s="31" t="s">
        <v>183</v>
      </c>
      <c r="D36" s="31" t="s">
        <v>107</v>
      </c>
      <c r="E36" s="32" t="s">
        <v>204</v>
      </c>
      <c r="F36" s="20">
        <v>11</v>
      </c>
      <c r="G36" s="32">
        <v>4</v>
      </c>
      <c r="H36" s="27" t="s">
        <v>75</v>
      </c>
      <c r="I36" s="17">
        <v>17</v>
      </c>
      <c r="J36" s="42">
        <f t="shared" si="0"/>
        <v>8.7179487179487172</v>
      </c>
      <c r="K36" s="26">
        <v>52.02</v>
      </c>
      <c r="L36" s="15">
        <f t="shared" si="1"/>
        <v>29.250288350634367</v>
      </c>
      <c r="M36" s="17">
        <v>4</v>
      </c>
      <c r="N36" s="17">
        <f t="shared" si="2"/>
        <v>16</v>
      </c>
      <c r="O36" s="6">
        <f t="shared" si="3"/>
        <v>45.250288350634364</v>
      </c>
      <c r="P36" s="40">
        <f t="shared" si="4"/>
        <v>53.968237068583079</v>
      </c>
      <c r="Q36" s="50" t="s">
        <v>489</v>
      </c>
    </row>
    <row r="37" spans="1:17" ht="18.75" x14ac:dyDescent="0.3">
      <c r="A37" s="35">
        <v>23</v>
      </c>
      <c r="B37" s="31" t="s">
        <v>282</v>
      </c>
      <c r="C37" s="31" t="s">
        <v>112</v>
      </c>
      <c r="D37" s="31" t="s">
        <v>283</v>
      </c>
      <c r="E37" s="32" t="s">
        <v>211</v>
      </c>
      <c r="F37" s="20">
        <v>10</v>
      </c>
      <c r="G37" s="20">
        <v>14</v>
      </c>
      <c r="H37" s="27" t="s">
        <v>75</v>
      </c>
      <c r="I37" s="17">
        <v>14</v>
      </c>
      <c r="J37" s="42">
        <f t="shared" si="0"/>
        <v>7.1794871794871797</v>
      </c>
      <c r="K37" s="26">
        <v>46.68</v>
      </c>
      <c r="L37" s="15">
        <f t="shared" si="1"/>
        <v>32.596401028277633</v>
      </c>
      <c r="M37" s="17">
        <v>3</v>
      </c>
      <c r="N37" s="17">
        <f t="shared" si="2"/>
        <v>12</v>
      </c>
      <c r="O37" s="6">
        <f t="shared" si="3"/>
        <v>44.596401028277633</v>
      </c>
      <c r="P37" s="40">
        <f t="shared" si="4"/>
        <v>51.775888207764815</v>
      </c>
      <c r="Q37" s="50" t="s">
        <v>489</v>
      </c>
    </row>
    <row r="38" spans="1:17" ht="18.75" x14ac:dyDescent="0.3">
      <c r="A38" s="35">
        <v>24</v>
      </c>
      <c r="B38" s="31" t="s">
        <v>257</v>
      </c>
      <c r="C38" s="31" t="s">
        <v>112</v>
      </c>
      <c r="D38" s="31" t="s">
        <v>119</v>
      </c>
      <c r="E38" s="32" t="s">
        <v>211</v>
      </c>
      <c r="F38" s="20">
        <v>10</v>
      </c>
      <c r="G38" s="32">
        <v>8</v>
      </c>
      <c r="H38" s="27" t="s">
        <v>75</v>
      </c>
      <c r="I38" s="17">
        <v>17</v>
      </c>
      <c r="J38" s="42">
        <f t="shared" si="0"/>
        <v>8.7179487179487172</v>
      </c>
      <c r="K38" s="26">
        <v>51.49</v>
      </c>
      <c r="L38" s="15">
        <f t="shared" si="1"/>
        <v>29.551369197902503</v>
      </c>
      <c r="M38" s="17">
        <v>3</v>
      </c>
      <c r="N38" s="17">
        <f t="shared" si="2"/>
        <v>12</v>
      </c>
      <c r="O38" s="6">
        <f t="shared" si="3"/>
        <v>41.551369197902503</v>
      </c>
      <c r="P38" s="40">
        <f t="shared" si="4"/>
        <v>50.269317915851218</v>
      </c>
      <c r="Q38" s="50" t="s">
        <v>489</v>
      </c>
    </row>
    <row r="39" spans="1:17" ht="18.75" x14ac:dyDescent="0.3">
      <c r="A39" s="35">
        <v>25</v>
      </c>
      <c r="B39" s="31" t="s">
        <v>255</v>
      </c>
      <c r="C39" s="31" t="s">
        <v>167</v>
      </c>
      <c r="D39" s="31" t="s">
        <v>105</v>
      </c>
      <c r="E39" s="32" t="s">
        <v>217</v>
      </c>
      <c r="F39" s="20">
        <v>9</v>
      </c>
      <c r="G39" s="32">
        <v>7</v>
      </c>
      <c r="H39" s="27" t="s">
        <v>75</v>
      </c>
      <c r="I39" s="17">
        <v>14</v>
      </c>
      <c r="J39" s="42">
        <f t="shared" si="0"/>
        <v>7.1794871794871797</v>
      </c>
      <c r="K39" s="26">
        <v>52.26</v>
      </c>
      <c r="L39" s="15">
        <f t="shared" si="1"/>
        <v>29.115958668197475</v>
      </c>
      <c r="M39" s="17">
        <v>3.4</v>
      </c>
      <c r="N39" s="17">
        <f t="shared" si="2"/>
        <v>13.6</v>
      </c>
      <c r="O39" s="6">
        <f t="shared" si="3"/>
        <v>42.715958668197473</v>
      </c>
      <c r="P39" s="40">
        <f t="shared" si="4"/>
        <v>49.895445847684655</v>
      </c>
      <c r="Q39" s="17" t="s">
        <v>490</v>
      </c>
    </row>
    <row r="40" spans="1:17" ht="18.75" x14ac:dyDescent="0.3">
      <c r="A40" s="35">
        <v>26</v>
      </c>
      <c r="B40" s="31" t="s">
        <v>250</v>
      </c>
      <c r="C40" s="31" t="s">
        <v>143</v>
      </c>
      <c r="D40" s="31" t="s">
        <v>119</v>
      </c>
      <c r="E40" s="32" t="s">
        <v>200</v>
      </c>
      <c r="F40" s="20">
        <v>9</v>
      </c>
      <c r="G40" s="20">
        <v>6</v>
      </c>
      <c r="H40" s="27" t="s">
        <v>75</v>
      </c>
      <c r="I40" s="17">
        <v>5.5</v>
      </c>
      <c r="J40" s="42">
        <f t="shared" si="0"/>
        <v>2.8205128205128207</v>
      </c>
      <c r="K40" s="26">
        <v>52.4</v>
      </c>
      <c r="L40" s="15">
        <f t="shared" si="1"/>
        <v>29.038167938931295</v>
      </c>
      <c r="M40" s="17">
        <v>4.4000000000000004</v>
      </c>
      <c r="N40" s="17">
        <f t="shared" si="2"/>
        <v>17.600000000000001</v>
      </c>
      <c r="O40" s="6">
        <f t="shared" si="3"/>
        <v>46.638167938931296</v>
      </c>
      <c r="P40" s="40">
        <f t="shared" si="4"/>
        <v>49.458680759444114</v>
      </c>
      <c r="Q40" s="17" t="s">
        <v>490</v>
      </c>
    </row>
    <row r="41" spans="1:17" ht="18.75" x14ac:dyDescent="0.3">
      <c r="A41" s="35">
        <v>27</v>
      </c>
      <c r="B41" s="31" t="s">
        <v>256</v>
      </c>
      <c r="C41" s="31" t="s">
        <v>146</v>
      </c>
      <c r="D41" s="31" t="s">
        <v>122</v>
      </c>
      <c r="E41" s="32" t="s">
        <v>217</v>
      </c>
      <c r="F41" s="20">
        <v>9</v>
      </c>
      <c r="G41" s="32">
        <v>8</v>
      </c>
      <c r="H41" s="27" t="s">
        <v>75</v>
      </c>
      <c r="I41" s="17">
        <v>13</v>
      </c>
      <c r="J41" s="42">
        <f t="shared" si="0"/>
        <v>6.666666666666667</v>
      </c>
      <c r="K41" s="26">
        <v>50.73</v>
      </c>
      <c r="L41" s="15">
        <f t="shared" si="1"/>
        <v>29.994086339444117</v>
      </c>
      <c r="M41" s="17">
        <v>3</v>
      </c>
      <c r="N41" s="17">
        <f t="shared" si="2"/>
        <v>12</v>
      </c>
      <c r="O41" s="6">
        <f t="shared" si="3"/>
        <v>41.994086339444117</v>
      </c>
      <c r="P41" s="40">
        <f t="shared" si="4"/>
        <v>48.660753006110781</v>
      </c>
      <c r="Q41" s="17" t="s">
        <v>490</v>
      </c>
    </row>
    <row r="42" spans="1:17" ht="18.75" x14ac:dyDescent="0.3">
      <c r="A42" s="35">
        <v>28</v>
      </c>
      <c r="B42" s="31" t="s">
        <v>175</v>
      </c>
      <c r="C42" s="31" t="s">
        <v>133</v>
      </c>
      <c r="D42" s="31" t="s">
        <v>127</v>
      </c>
      <c r="E42" s="32" t="s">
        <v>209</v>
      </c>
      <c r="F42" s="20">
        <v>9</v>
      </c>
      <c r="G42" s="32">
        <v>12</v>
      </c>
      <c r="H42" s="27" t="s">
        <v>75</v>
      </c>
      <c r="I42" s="17">
        <v>15</v>
      </c>
      <c r="J42" s="42">
        <f t="shared" si="0"/>
        <v>7.6923076923076925</v>
      </c>
      <c r="K42" s="26">
        <v>52.83</v>
      </c>
      <c r="L42" s="15">
        <f t="shared" si="1"/>
        <v>28.801817149346959</v>
      </c>
      <c r="M42" s="17">
        <v>3</v>
      </c>
      <c r="N42" s="17">
        <f t="shared" si="2"/>
        <v>12</v>
      </c>
      <c r="O42" s="6">
        <f t="shared" si="3"/>
        <v>40.801817149346959</v>
      </c>
      <c r="P42" s="40">
        <f t="shared" si="4"/>
        <v>48.494124841654653</v>
      </c>
      <c r="Q42" s="17" t="s">
        <v>490</v>
      </c>
    </row>
    <row r="43" spans="1:17" ht="18.75" x14ac:dyDescent="0.3">
      <c r="A43" s="35">
        <v>29</v>
      </c>
      <c r="B43" s="31" t="s">
        <v>248</v>
      </c>
      <c r="C43" s="31" t="s">
        <v>144</v>
      </c>
      <c r="D43" s="31" t="s">
        <v>119</v>
      </c>
      <c r="E43" s="32" t="s">
        <v>217</v>
      </c>
      <c r="F43" s="20">
        <v>9</v>
      </c>
      <c r="G43" s="20">
        <v>6</v>
      </c>
      <c r="H43" s="27" t="s">
        <v>75</v>
      </c>
      <c r="I43" s="17">
        <v>5</v>
      </c>
      <c r="J43" s="42">
        <f t="shared" si="0"/>
        <v>2.5641025641025643</v>
      </c>
      <c r="K43" s="26">
        <v>55.64</v>
      </c>
      <c r="L43" s="15">
        <f t="shared" si="1"/>
        <v>27.347232207045288</v>
      </c>
      <c r="M43" s="17">
        <v>4.4000000000000004</v>
      </c>
      <c r="N43" s="17">
        <f t="shared" si="2"/>
        <v>17.600000000000001</v>
      </c>
      <c r="O43" s="6">
        <f t="shared" si="3"/>
        <v>44.947232207045289</v>
      </c>
      <c r="P43" s="40">
        <f t="shared" si="4"/>
        <v>47.511334771147851</v>
      </c>
      <c r="Q43" s="17" t="s">
        <v>490</v>
      </c>
    </row>
    <row r="44" spans="1:17" ht="18.75" x14ac:dyDescent="0.3">
      <c r="A44" s="35">
        <v>30</v>
      </c>
      <c r="B44" s="31" t="s">
        <v>185</v>
      </c>
      <c r="C44" s="31" t="s">
        <v>172</v>
      </c>
      <c r="D44" s="31" t="s">
        <v>159</v>
      </c>
      <c r="E44" s="32" t="s">
        <v>211</v>
      </c>
      <c r="F44" s="20">
        <v>10</v>
      </c>
      <c r="G44" s="32">
        <v>4</v>
      </c>
      <c r="H44" s="27" t="s">
        <v>75</v>
      </c>
      <c r="I44" s="17">
        <v>23</v>
      </c>
      <c r="J44" s="42">
        <f t="shared" si="0"/>
        <v>11.794871794871796</v>
      </c>
      <c r="K44" s="26">
        <v>42.98</v>
      </c>
      <c r="L44" s="15">
        <f t="shared" si="1"/>
        <v>35.402512796649603</v>
      </c>
      <c r="M44" s="17">
        <v>0</v>
      </c>
      <c r="N44" s="17">
        <f t="shared" si="2"/>
        <v>0</v>
      </c>
      <c r="O44" s="6">
        <f t="shared" si="3"/>
        <v>35.402512796649603</v>
      </c>
      <c r="P44" s="40">
        <f t="shared" si="4"/>
        <v>47.197384591521399</v>
      </c>
      <c r="Q44" s="17" t="s">
        <v>490</v>
      </c>
    </row>
    <row r="45" spans="1:17" ht="18.75" x14ac:dyDescent="0.3">
      <c r="A45" s="35">
        <v>31</v>
      </c>
      <c r="B45" s="31" t="s">
        <v>223</v>
      </c>
      <c r="C45" s="31" t="s">
        <v>141</v>
      </c>
      <c r="D45" s="31" t="s">
        <v>107</v>
      </c>
      <c r="E45" s="32" t="s">
        <v>211</v>
      </c>
      <c r="F45" s="20">
        <v>10</v>
      </c>
      <c r="G45" s="32">
        <v>2</v>
      </c>
      <c r="H45" s="27" t="s">
        <v>75</v>
      </c>
      <c r="I45" s="17">
        <v>22</v>
      </c>
      <c r="J45" s="42">
        <f t="shared" si="0"/>
        <v>11.282051282051283</v>
      </c>
      <c r="K45" s="26">
        <v>63.84</v>
      </c>
      <c r="L45" s="15">
        <f t="shared" si="1"/>
        <v>23.834586466165412</v>
      </c>
      <c r="M45" s="17">
        <v>3</v>
      </c>
      <c r="N45" s="17">
        <f t="shared" si="2"/>
        <v>12</v>
      </c>
      <c r="O45" s="6">
        <f t="shared" si="3"/>
        <v>35.834586466165412</v>
      </c>
      <c r="P45" s="40">
        <f t="shared" si="4"/>
        <v>47.116637748216696</v>
      </c>
      <c r="Q45" s="17" t="s">
        <v>490</v>
      </c>
    </row>
    <row r="46" spans="1:17" ht="18.75" x14ac:dyDescent="0.3">
      <c r="A46" s="35">
        <v>32</v>
      </c>
      <c r="B46" s="31" t="s">
        <v>138</v>
      </c>
      <c r="C46" s="31" t="s">
        <v>139</v>
      </c>
      <c r="D46" s="31" t="s">
        <v>134</v>
      </c>
      <c r="E46" s="32" t="s">
        <v>217</v>
      </c>
      <c r="F46" s="20">
        <v>9</v>
      </c>
      <c r="G46" s="32">
        <v>4</v>
      </c>
      <c r="H46" s="27" t="s">
        <v>75</v>
      </c>
      <c r="I46" s="17">
        <v>0</v>
      </c>
      <c r="J46" s="42">
        <f t="shared" si="0"/>
        <v>0</v>
      </c>
      <c r="K46" s="26">
        <v>45.96</v>
      </c>
      <c r="L46" s="15">
        <f t="shared" si="1"/>
        <v>33.107049608355091</v>
      </c>
      <c r="M46" s="17">
        <v>3.3</v>
      </c>
      <c r="N46" s="17">
        <f t="shared" si="2"/>
        <v>13.2</v>
      </c>
      <c r="O46" s="6">
        <f t="shared" si="3"/>
        <v>46.307049608355086</v>
      </c>
      <c r="P46" s="40">
        <f t="shared" si="4"/>
        <v>46.307049608355086</v>
      </c>
      <c r="Q46" s="17" t="s">
        <v>490</v>
      </c>
    </row>
    <row r="47" spans="1:17" ht="18.75" x14ac:dyDescent="0.25">
      <c r="A47" s="35">
        <v>33</v>
      </c>
      <c r="B47" s="31" t="s">
        <v>210</v>
      </c>
      <c r="C47" s="31" t="s">
        <v>133</v>
      </c>
      <c r="D47" s="31" t="s">
        <v>116</v>
      </c>
      <c r="E47" s="32" t="s">
        <v>211</v>
      </c>
      <c r="F47" s="20">
        <v>10</v>
      </c>
      <c r="G47" s="32">
        <v>2</v>
      </c>
      <c r="H47" s="28" t="s">
        <v>75</v>
      </c>
      <c r="I47" s="6">
        <v>12</v>
      </c>
      <c r="J47" s="42">
        <f t="shared" ref="J47:J78" si="5">SUM((20*I47)/39)</f>
        <v>6.1538461538461542</v>
      </c>
      <c r="K47" s="6">
        <v>54.1</v>
      </c>
      <c r="L47" s="15">
        <f t="shared" si="1"/>
        <v>28.125693160813306</v>
      </c>
      <c r="M47" s="6">
        <v>3</v>
      </c>
      <c r="N47" s="17">
        <f t="shared" ref="N47:N78" si="6">SUM((M47*40)/10)</f>
        <v>12</v>
      </c>
      <c r="O47" s="6">
        <f t="shared" ref="O47:O78" si="7">SUM(L47+N47)</f>
        <v>40.125693160813306</v>
      </c>
      <c r="P47" s="40">
        <f t="shared" ref="P47:P78" si="8">SUM(J47+O47)</f>
        <v>46.279539314659459</v>
      </c>
      <c r="Q47" s="17" t="s">
        <v>490</v>
      </c>
    </row>
    <row r="48" spans="1:17" ht="18.75" x14ac:dyDescent="0.3">
      <c r="A48" s="35">
        <v>34</v>
      </c>
      <c r="B48" s="31" t="s">
        <v>229</v>
      </c>
      <c r="C48" s="31" t="s">
        <v>230</v>
      </c>
      <c r="D48" s="31" t="s">
        <v>117</v>
      </c>
      <c r="E48" s="32" t="s">
        <v>206</v>
      </c>
      <c r="F48" s="20">
        <v>10</v>
      </c>
      <c r="G48" s="20">
        <v>3</v>
      </c>
      <c r="H48" s="27" t="s">
        <v>75</v>
      </c>
      <c r="I48" s="17">
        <v>16</v>
      </c>
      <c r="J48" s="42">
        <f t="shared" si="5"/>
        <v>8.2051282051282044</v>
      </c>
      <c r="K48" s="26">
        <v>61.16</v>
      </c>
      <c r="L48" s="15">
        <f t="shared" si="1"/>
        <v>24.87900588620013</v>
      </c>
      <c r="M48" s="17">
        <v>3</v>
      </c>
      <c r="N48" s="17">
        <f t="shared" si="6"/>
        <v>12</v>
      </c>
      <c r="O48" s="6">
        <f t="shared" si="7"/>
        <v>36.879005886200133</v>
      </c>
      <c r="P48" s="40">
        <f t="shared" si="8"/>
        <v>45.084134091328337</v>
      </c>
      <c r="Q48" s="17" t="s">
        <v>490</v>
      </c>
    </row>
    <row r="49" spans="1:17" ht="18.75" x14ac:dyDescent="0.3">
      <c r="A49" s="35">
        <v>35</v>
      </c>
      <c r="B49" s="31" t="s">
        <v>237</v>
      </c>
      <c r="C49" s="31" t="s">
        <v>143</v>
      </c>
      <c r="D49" s="31" t="s">
        <v>119</v>
      </c>
      <c r="E49" s="32" t="s">
        <v>204</v>
      </c>
      <c r="F49" s="20">
        <v>11</v>
      </c>
      <c r="G49" s="32">
        <v>4</v>
      </c>
      <c r="H49" s="27" t="s">
        <v>75</v>
      </c>
      <c r="I49" s="17">
        <v>17.5</v>
      </c>
      <c r="J49" s="42">
        <f t="shared" si="5"/>
        <v>8.9743589743589745</v>
      </c>
      <c r="K49" s="26">
        <v>70.02</v>
      </c>
      <c r="L49" s="15">
        <f t="shared" si="1"/>
        <v>21.730934018851755</v>
      </c>
      <c r="M49" s="17">
        <v>3.5</v>
      </c>
      <c r="N49" s="17">
        <f t="shared" si="6"/>
        <v>14</v>
      </c>
      <c r="O49" s="6">
        <f t="shared" si="7"/>
        <v>35.730934018851755</v>
      </c>
      <c r="P49" s="40">
        <f t="shared" si="8"/>
        <v>44.705292993210733</v>
      </c>
      <c r="Q49" s="17" t="s">
        <v>490</v>
      </c>
    </row>
    <row r="50" spans="1:17" ht="18.75" x14ac:dyDescent="0.3">
      <c r="A50" s="35">
        <v>36</v>
      </c>
      <c r="B50" s="34" t="s">
        <v>284</v>
      </c>
      <c r="C50" s="34" t="s">
        <v>190</v>
      </c>
      <c r="D50" s="31" t="s">
        <v>285</v>
      </c>
      <c r="E50" s="32" t="s">
        <v>204</v>
      </c>
      <c r="F50" s="20">
        <v>11</v>
      </c>
      <c r="G50" s="20">
        <v>14</v>
      </c>
      <c r="H50" s="27" t="s">
        <v>75</v>
      </c>
      <c r="I50" s="17">
        <v>19</v>
      </c>
      <c r="J50" s="42">
        <f t="shared" si="5"/>
        <v>9.7435897435897427</v>
      </c>
      <c r="K50" s="26">
        <v>61.22</v>
      </c>
      <c r="L50" s="15">
        <f t="shared" si="1"/>
        <v>24.854622672329302</v>
      </c>
      <c r="M50" s="17">
        <v>2.4</v>
      </c>
      <c r="N50" s="17">
        <f t="shared" si="6"/>
        <v>9.6</v>
      </c>
      <c r="O50" s="6">
        <f t="shared" si="7"/>
        <v>34.4546226723293</v>
      </c>
      <c r="P50" s="40">
        <f t="shared" si="8"/>
        <v>44.198212415919045</v>
      </c>
      <c r="Q50" s="17" t="s">
        <v>490</v>
      </c>
    </row>
    <row r="51" spans="1:17" ht="18.75" x14ac:dyDescent="0.3">
      <c r="A51" s="35">
        <v>37</v>
      </c>
      <c r="B51" s="31" t="s">
        <v>221</v>
      </c>
      <c r="C51" s="31" t="s">
        <v>222</v>
      </c>
      <c r="D51" s="31" t="s">
        <v>131</v>
      </c>
      <c r="E51" s="32" t="s">
        <v>217</v>
      </c>
      <c r="F51" s="20">
        <v>9</v>
      </c>
      <c r="G51" s="32">
        <v>2</v>
      </c>
      <c r="H51" s="27" t="s">
        <v>75</v>
      </c>
      <c r="I51" s="17">
        <v>18</v>
      </c>
      <c r="J51" s="42">
        <f t="shared" si="5"/>
        <v>9.2307692307692299</v>
      </c>
      <c r="K51" s="26">
        <v>66.31</v>
      </c>
      <c r="L51" s="15">
        <f t="shared" si="1"/>
        <v>22.946765193786756</v>
      </c>
      <c r="M51" s="17">
        <v>3</v>
      </c>
      <c r="N51" s="17">
        <f t="shared" si="6"/>
        <v>12</v>
      </c>
      <c r="O51" s="6">
        <f t="shared" si="7"/>
        <v>34.94676519378676</v>
      </c>
      <c r="P51" s="40">
        <f t="shared" si="8"/>
        <v>44.177534424555986</v>
      </c>
      <c r="Q51" s="17" t="s">
        <v>490</v>
      </c>
    </row>
    <row r="52" spans="1:17" ht="18.75" x14ac:dyDescent="0.25">
      <c r="A52" s="35">
        <v>38</v>
      </c>
      <c r="B52" s="31" t="s">
        <v>260</v>
      </c>
      <c r="C52" s="31" t="s">
        <v>163</v>
      </c>
      <c r="D52" s="31" t="s">
        <v>196</v>
      </c>
      <c r="E52" s="32" t="s">
        <v>211</v>
      </c>
      <c r="F52" s="21">
        <v>10</v>
      </c>
      <c r="G52" s="32">
        <v>10</v>
      </c>
      <c r="H52" s="29" t="s">
        <v>75</v>
      </c>
      <c r="I52" s="22">
        <v>26.5</v>
      </c>
      <c r="J52" s="42">
        <f t="shared" si="5"/>
        <v>13.589743589743589</v>
      </c>
      <c r="K52" s="22">
        <v>51.7</v>
      </c>
      <c r="L52" s="15">
        <f t="shared" si="1"/>
        <v>29.431334622823982</v>
      </c>
      <c r="M52" s="17">
        <v>0</v>
      </c>
      <c r="N52" s="17">
        <f t="shared" si="6"/>
        <v>0</v>
      </c>
      <c r="O52" s="6">
        <f t="shared" si="7"/>
        <v>29.431334622823982</v>
      </c>
      <c r="P52" s="40">
        <f t="shared" si="8"/>
        <v>43.021078212567573</v>
      </c>
      <c r="Q52" s="17" t="s">
        <v>490</v>
      </c>
    </row>
    <row r="53" spans="1:17" ht="18.75" x14ac:dyDescent="0.3">
      <c r="A53" s="35">
        <v>39</v>
      </c>
      <c r="B53" s="31" t="s">
        <v>256</v>
      </c>
      <c r="C53" s="31" t="s">
        <v>112</v>
      </c>
      <c r="D53" s="31" t="s">
        <v>122</v>
      </c>
      <c r="E53" s="32" t="s">
        <v>217</v>
      </c>
      <c r="F53" s="20">
        <v>9</v>
      </c>
      <c r="G53" s="32">
        <v>8</v>
      </c>
      <c r="H53" s="27" t="s">
        <v>75</v>
      </c>
      <c r="I53" s="17">
        <v>0</v>
      </c>
      <c r="J53" s="42">
        <f t="shared" si="5"/>
        <v>0</v>
      </c>
      <c r="K53" s="26">
        <v>50.52</v>
      </c>
      <c r="L53" s="15">
        <f t="shared" si="1"/>
        <v>30.118764845605696</v>
      </c>
      <c r="M53" s="17">
        <v>3</v>
      </c>
      <c r="N53" s="17">
        <f t="shared" si="6"/>
        <v>12</v>
      </c>
      <c r="O53" s="6">
        <f t="shared" si="7"/>
        <v>42.118764845605696</v>
      </c>
      <c r="P53" s="40">
        <f t="shared" si="8"/>
        <v>42.118764845605696</v>
      </c>
      <c r="Q53" s="17" t="s">
        <v>490</v>
      </c>
    </row>
    <row r="54" spans="1:17" ht="18.75" x14ac:dyDescent="0.3">
      <c r="A54" s="35">
        <v>40</v>
      </c>
      <c r="B54" s="31" t="s">
        <v>286</v>
      </c>
      <c r="C54" s="31" t="s">
        <v>195</v>
      </c>
      <c r="D54" s="31" t="s">
        <v>108</v>
      </c>
      <c r="E54" s="32" t="s">
        <v>211</v>
      </c>
      <c r="F54" s="20">
        <v>10</v>
      </c>
      <c r="G54" s="20">
        <v>17</v>
      </c>
      <c r="H54" s="27" t="s">
        <v>75</v>
      </c>
      <c r="I54" s="17">
        <v>3.5</v>
      </c>
      <c r="J54" s="42">
        <f t="shared" si="5"/>
        <v>1.7948717948717949</v>
      </c>
      <c r="K54" s="26">
        <v>58.05</v>
      </c>
      <c r="L54" s="15">
        <f t="shared" si="1"/>
        <v>26.211886304909559</v>
      </c>
      <c r="M54" s="17">
        <v>3.5</v>
      </c>
      <c r="N54" s="17">
        <f t="shared" si="6"/>
        <v>14</v>
      </c>
      <c r="O54" s="6">
        <f t="shared" si="7"/>
        <v>40.211886304909555</v>
      </c>
      <c r="P54" s="40">
        <f t="shared" si="8"/>
        <v>42.006758099781351</v>
      </c>
      <c r="Q54" s="17" t="s">
        <v>490</v>
      </c>
    </row>
    <row r="55" spans="1:17" ht="18.75" x14ac:dyDescent="0.3">
      <c r="A55" s="35">
        <v>41</v>
      </c>
      <c r="B55" s="31" t="s">
        <v>292</v>
      </c>
      <c r="C55" s="31" t="s">
        <v>135</v>
      </c>
      <c r="D55" s="31" t="s">
        <v>164</v>
      </c>
      <c r="E55" s="32" t="s">
        <v>217</v>
      </c>
      <c r="F55" s="20">
        <v>9</v>
      </c>
      <c r="G55" s="32">
        <v>19</v>
      </c>
      <c r="H55" s="27" t="s">
        <v>75</v>
      </c>
      <c r="I55" s="17">
        <v>5.5</v>
      </c>
      <c r="J55" s="42">
        <f t="shared" si="5"/>
        <v>2.8205128205128207</v>
      </c>
      <c r="K55" s="26">
        <v>68.13</v>
      </c>
      <c r="L55" s="15">
        <f t="shared" si="1"/>
        <v>22.333773667987671</v>
      </c>
      <c r="M55" s="17">
        <v>3.3</v>
      </c>
      <c r="N55" s="17">
        <f t="shared" si="6"/>
        <v>13.2</v>
      </c>
      <c r="O55" s="6">
        <f t="shared" si="7"/>
        <v>35.533773667987674</v>
      </c>
      <c r="P55" s="40">
        <f t="shared" si="8"/>
        <v>38.354286488500492</v>
      </c>
      <c r="Q55" s="17" t="s">
        <v>490</v>
      </c>
    </row>
    <row r="56" spans="1:17" ht="18.75" x14ac:dyDescent="0.25">
      <c r="A56" s="35">
        <v>42</v>
      </c>
      <c r="B56" s="31" t="s">
        <v>218</v>
      </c>
      <c r="C56" s="31" t="s">
        <v>219</v>
      </c>
      <c r="D56" s="31" t="s">
        <v>125</v>
      </c>
      <c r="E56" s="32" t="s">
        <v>206</v>
      </c>
      <c r="F56" s="20">
        <v>10</v>
      </c>
      <c r="G56" s="32">
        <v>2</v>
      </c>
      <c r="H56" s="29" t="s">
        <v>75</v>
      </c>
      <c r="I56" s="6">
        <v>0</v>
      </c>
      <c r="J56" s="42">
        <f t="shared" si="5"/>
        <v>0</v>
      </c>
      <c r="K56" s="6">
        <v>59.95</v>
      </c>
      <c r="L56" s="15">
        <f t="shared" si="1"/>
        <v>25.381150959132608</v>
      </c>
      <c r="M56" s="6">
        <v>3</v>
      </c>
      <c r="N56" s="17">
        <f t="shared" si="6"/>
        <v>12</v>
      </c>
      <c r="O56" s="6">
        <f t="shared" si="7"/>
        <v>37.381150959132611</v>
      </c>
      <c r="P56" s="40">
        <f t="shared" si="8"/>
        <v>37.381150959132611</v>
      </c>
      <c r="Q56" s="17" t="s">
        <v>490</v>
      </c>
    </row>
    <row r="57" spans="1:17" ht="18.75" x14ac:dyDescent="0.3">
      <c r="A57" s="35">
        <v>43</v>
      </c>
      <c r="B57" s="31" t="s">
        <v>275</v>
      </c>
      <c r="C57" s="31" t="s">
        <v>276</v>
      </c>
      <c r="D57" s="31" t="s">
        <v>171</v>
      </c>
      <c r="E57" s="32" t="s">
        <v>211</v>
      </c>
      <c r="F57" s="20">
        <v>10</v>
      </c>
      <c r="G57" s="32">
        <v>12</v>
      </c>
      <c r="H57" s="27" t="s">
        <v>75</v>
      </c>
      <c r="I57" s="17">
        <v>14</v>
      </c>
      <c r="J57" s="42">
        <f t="shared" si="5"/>
        <v>7.1794871794871797</v>
      </c>
      <c r="K57" s="26">
        <v>50.76</v>
      </c>
      <c r="L57" s="15">
        <f t="shared" si="1"/>
        <v>29.976359338061464</v>
      </c>
      <c r="M57" s="17">
        <v>0</v>
      </c>
      <c r="N57" s="17">
        <f t="shared" si="6"/>
        <v>0</v>
      </c>
      <c r="O57" s="6">
        <f t="shared" si="7"/>
        <v>29.976359338061464</v>
      </c>
      <c r="P57" s="40">
        <f t="shared" si="8"/>
        <v>37.155846517548646</v>
      </c>
      <c r="Q57" s="17" t="s">
        <v>490</v>
      </c>
    </row>
    <row r="58" spans="1:17" ht="18.75" x14ac:dyDescent="0.3">
      <c r="A58" s="35">
        <v>44</v>
      </c>
      <c r="B58" s="31" t="s">
        <v>281</v>
      </c>
      <c r="C58" s="31" t="s">
        <v>112</v>
      </c>
      <c r="D58" s="31" t="s">
        <v>108</v>
      </c>
      <c r="E58" s="32" t="s">
        <v>217</v>
      </c>
      <c r="F58" s="20">
        <v>9</v>
      </c>
      <c r="G58" s="20">
        <v>13</v>
      </c>
      <c r="H58" s="27" t="s">
        <v>75</v>
      </c>
      <c r="I58" s="17">
        <v>14</v>
      </c>
      <c r="J58" s="42">
        <f t="shared" si="5"/>
        <v>7.1794871794871797</v>
      </c>
      <c r="K58" s="26">
        <v>54.8</v>
      </c>
      <c r="L58" s="15">
        <f t="shared" si="1"/>
        <v>27.766423357664234</v>
      </c>
      <c r="M58" s="17">
        <v>0</v>
      </c>
      <c r="N58" s="17">
        <f t="shared" si="6"/>
        <v>0</v>
      </c>
      <c r="O58" s="6">
        <f t="shared" si="7"/>
        <v>27.766423357664234</v>
      </c>
      <c r="P58" s="40">
        <f t="shared" si="8"/>
        <v>34.945910537151413</v>
      </c>
      <c r="Q58" s="17" t="s">
        <v>491</v>
      </c>
    </row>
    <row r="59" spans="1:17" ht="18.75" x14ac:dyDescent="0.3">
      <c r="A59" s="35">
        <v>45</v>
      </c>
      <c r="B59" s="31" t="s">
        <v>278</v>
      </c>
      <c r="C59" s="31" t="s">
        <v>133</v>
      </c>
      <c r="D59" s="31" t="s">
        <v>113</v>
      </c>
      <c r="E59" s="32" t="s">
        <v>217</v>
      </c>
      <c r="F59" s="20">
        <v>9</v>
      </c>
      <c r="G59" s="32">
        <v>12</v>
      </c>
      <c r="H59" s="27" t="s">
        <v>75</v>
      </c>
      <c r="I59" s="17">
        <v>10</v>
      </c>
      <c r="J59" s="42">
        <f t="shared" si="5"/>
        <v>5.1282051282051286</v>
      </c>
      <c r="K59" s="26">
        <v>59.53</v>
      </c>
      <c r="L59" s="15">
        <f t="shared" si="1"/>
        <v>25.560221736939358</v>
      </c>
      <c r="M59" s="17">
        <v>0</v>
      </c>
      <c r="N59" s="17">
        <f t="shared" si="6"/>
        <v>0</v>
      </c>
      <c r="O59" s="6">
        <f t="shared" si="7"/>
        <v>25.560221736939358</v>
      </c>
      <c r="P59" s="40">
        <f t="shared" si="8"/>
        <v>30.688426865144486</v>
      </c>
      <c r="Q59" s="17" t="s">
        <v>491</v>
      </c>
    </row>
    <row r="60" spans="1:17" ht="18.75" x14ac:dyDescent="0.3">
      <c r="A60" s="35">
        <v>46</v>
      </c>
      <c r="B60" s="31" t="s">
        <v>287</v>
      </c>
      <c r="C60" s="31" t="s">
        <v>183</v>
      </c>
      <c r="D60" s="31" t="s">
        <v>117</v>
      </c>
      <c r="E60" s="32" t="s">
        <v>217</v>
      </c>
      <c r="F60" s="20">
        <v>9</v>
      </c>
      <c r="G60" s="20">
        <v>17</v>
      </c>
      <c r="H60" s="27" t="s">
        <v>75</v>
      </c>
      <c r="I60" s="17">
        <v>3</v>
      </c>
      <c r="J60" s="42">
        <f t="shared" si="5"/>
        <v>1.5384615384615385</v>
      </c>
      <c r="K60" s="26">
        <v>89.68</v>
      </c>
      <c r="L60" s="15">
        <f t="shared" si="1"/>
        <v>16.966993755575377</v>
      </c>
      <c r="M60" s="17">
        <v>2.5</v>
      </c>
      <c r="N60" s="17">
        <f t="shared" si="6"/>
        <v>10</v>
      </c>
      <c r="O60" s="6">
        <f t="shared" si="7"/>
        <v>26.966993755575377</v>
      </c>
      <c r="P60" s="40">
        <f t="shared" si="8"/>
        <v>28.505455294036917</v>
      </c>
      <c r="Q60" s="17" t="s">
        <v>491</v>
      </c>
    </row>
    <row r="61" spans="1:17" ht="18.75" x14ac:dyDescent="0.3">
      <c r="A61" s="35">
        <v>47</v>
      </c>
      <c r="B61" s="31" t="s">
        <v>277</v>
      </c>
      <c r="C61" s="31" t="s">
        <v>104</v>
      </c>
      <c r="D61" s="31" t="s">
        <v>119</v>
      </c>
      <c r="E61" s="32" t="s">
        <v>217</v>
      </c>
      <c r="F61" s="20">
        <v>9</v>
      </c>
      <c r="G61" s="32">
        <v>12</v>
      </c>
      <c r="H61" s="27" t="s">
        <v>75</v>
      </c>
      <c r="I61" s="17">
        <v>8</v>
      </c>
      <c r="J61" s="42">
        <f t="shared" si="5"/>
        <v>4.1025641025641022</v>
      </c>
      <c r="K61" s="26">
        <v>69.16</v>
      </c>
      <c r="L61" s="15">
        <f t="shared" si="1"/>
        <v>22.001156737998844</v>
      </c>
      <c r="M61" s="17">
        <v>0</v>
      </c>
      <c r="N61" s="17">
        <f t="shared" si="6"/>
        <v>0</v>
      </c>
      <c r="O61" s="6">
        <f t="shared" si="7"/>
        <v>22.001156737998844</v>
      </c>
      <c r="P61" s="40">
        <f t="shared" si="8"/>
        <v>26.103720840562946</v>
      </c>
      <c r="Q61" s="17" t="s">
        <v>491</v>
      </c>
    </row>
    <row r="62" spans="1:17" ht="18.75" x14ac:dyDescent="0.3">
      <c r="A62" s="35">
        <v>48</v>
      </c>
      <c r="B62" s="31" t="s">
        <v>279</v>
      </c>
      <c r="C62" s="31" t="s">
        <v>172</v>
      </c>
      <c r="D62" s="31" t="s">
        <v>117</v>
      </c>
      <c r="E62" s="32" t="s">
        <v>204</v>
      </c>
      <c r="F62" s="20">
        <v>11</v>
      </c>
      <c r="G62" s="32">
        <v>12</v>
      </c>
      <c r="H62" s="27" t="s">
        <v>75</v>
      </c>
      <c r="I62" s="17">
        <v>12</v>
      </c>
      <c r="J62" s="42">
        <f t="shared" si="5"/>
        <v>6.1538461538461542</v>
      </c>
      <c r="K62" s="26">
        <v>82.07</v>
      </c>
      <c r="L62" s="15">
        <f t="shared" si="1"/>
        <v>18.540270500792008</v>
      </c>
      <c r="M62" s="17">
        <v>0</v>
      </c>
      <c r="N62" s="17">
        <f t="shared" si="6"/>
        <v>0</v>
      </c>
      <c r="O62" s="6">
        <f t="shared" si="7"/>
        <v>18.540270500792008</v>
      </c>
      <c r="P62" s="40">
        <f t="shared" si="8"/>
        <v>24.694116654638162</v>
      </c>
      <c r="Q62" s="17" t="s">
        <v>491</v>
      </c>
    </row>
    <row r="63" spans="1:17" ht="18.75" x14ac:dyDescent="0.3">
      <c r="A63" s="35">
        <v>49</v>
      </c>
      <c r="B63" s="31" t="s">
        <v>158</v>
      </c>
      <c r="C63" s="31" t="s">
        <v>109</v>
      </c>
      <c r="D63" s="31" t="s">
        <v>159</v>
      </c>
      <c r="E63" s="32" t="s">
        <v>211</v>
      </c>
      <c r="F63" s="21">
        <v>10</v>
      </c>
      <c r="G63" s="32">
        <v>9</v>
      </c>
      <c r="H63" s="27" t="s">
        <v>75</v>
      </c>
      <c r="I63" s="17">
        <v>32</v>
      </c>
      <c r="J63" s="42">
        <f t="shared" si="5"/>
        <v>16.410256410256409</v>
      </c>
      <c r="K63" s="26">
        <v>0</v>
      </c>
      <c r="L63" s="15">
        <v>0</v>
      </c>
      <c r="M63" s="17">
        <v>0</v>
      </c>
      <c r="N63" s="17">
        <f t="shared" si="6"/>
        <v>0</v>
      </c>
      <c r="O63" s="6">
        <f t="shared" si="7"/>
        <v>0</v>
      </c>
      <c r="P63" s="40">
        <f t="shared" si="8"/>
        <v>16.410256410256409</v>
      </c>
      <c r="Q63" s="17" t="s">
        <v>491</v>
      </c>
    </row>
    <row r="64" spans="1:17" ht="18.75" x14ac:dyDescent="0.3">
      <c r="A64" s="35">
        <v>50</v>
      </c>
      <c r="B64" s="31" t="s">
        <v>239</v>
      </c>
      <c r="C64" s="31" t="s">
        <v>240</v>
      </c>
      <c r="D64" s="31" t="s">
        <v>122</v>
      </c>
      <c r="E64" s="32" t="s">
        <v>211</v>
      </c>
      <c r="F64" s="20">
        <v>10</v>
      </c>
      <c r="G64" s="32">
        <v>4</v>
      </c>
      <c r="H64" s="27" t="s">
        <v>75</v>
      </c>
      <c r="I64" s="17">
        <v>29</v>
      </c>
      <c r="J64" s="42">
        <f t="shared" si="5"/>
        <v>14.871794871794872</v>
      </c>
      <c r="K64" s="26">
        <v>0</v>
      </c>
      <c r="L64" s="15">
        <v>0</v>
      </c>
      <c r="M64" s="17">
        <v>0</v>
      </c>
      <c r="N64" s="17">
        <f t="shared" si="6"/>
        <v>0</v>
      </c>
      <c r="O64" s="6">
        <f t="shared" si="7"/>
        <v>0</v>
      </c>
      <c r="P64" s="40">
        <f t="shared" si="8"/>
        <v>14.871794871794872</v>
      </c>
      <c r="Q64" s="17" t="s">
        <v>491</v>
      </c>
    </row>
    <row r="65" spans="1:17" ht="18.75" x14ac:dyDescent="0.3">
      <c r="A65" s="35">
        <v>51</v>
      </c>
      <c r="B65" s="31" t="s">
        <v>296</v>
      </c>
      <c r="C65" s="31" t="s">
        <v>142</v>
      </c>
      <c r="D65" s="31" t="s">
        <v>111</v>
      </c>
      <c r="E65" s="32" t="s">
        <v>211</v>
      </c>
      <c r="F65" s="20">
        <v>10</v>
      </c>
      <c r="G65" s="32" t="s">
        <v>304</v>
      </c>
      <c r="H65" s="27" t="s">
        <v>75</v>
      </c>
      <c r="I65" s="17">
        <v>26</v>
      </c>
      <c r="J65" s="42">
        <f t="shared" si="5"/>
        <v>13.333333333333334</v>
      </c>
      <c r="K65" s="26">
        <v>0</v>
      </c>
      <c r="L65" s="15">
        <v>0</v>
      </c>
      <c r="M65" s="17">
        <v>0</v>
      </c>
      <c r="N65" s="17">
        <f t="shared" si="6"/>
        <v>0</v>
      </c>
      <c r="O65" s="6">
        <f t="shared" si="7"/>
        <v>0</v>
      </c>
      <c r="P65" s="40">
        <f t="shared" si="8"/>
        <v>13.333333333333334</v>
      </c>
      <c r="Q65" s="17" t="s">
        <v>491</v>
      </c>
    </row>
    <row r="66" spans="1:17" ht="18.75" x14ac:dyDescent="0.3">
      <c r="A66" s="35">
        <v>52</v>
      </c>
      <c r="B66" s="31" t="s">
        <v>148</v>
      </c>
      <c r="C66" s="31" t="s">
        <v>139</v>
      </c>
      <c r="D66" s="31" t="s">
        <v>149</v>
      </c>
      <c r="E66" s="32" t="s">
        <v>211</v>
      </c>
      <c r="F66" s="20">
        <v>10</v>
      </c>
      <c r="G66" s="32">
        <v>8</v>
      </c>
      <c r="H66" s="27" t="s">
        <v>75</v>
      </c>
      <c r="I66" s="17">
        <v>23</v>
      </c>
      <c r="J66" s="42">
        <f t="shared" si="5"/>
        <v>11.794871794871796</v>
      </c>
      <c r="K66" s="26">
        <v>0</v>
      </c>
      <c r="L66" s="15">
        <v>0</v>
      </c>
      <c r="M66" s="17">
        <v>0</v>
      </c>
      <c r="N66" s="17">
        <f t="shared" si="6"/>
        <v>0</v>
      </c>
      <c r="O66" s="6">
        <f t="shared" si="7"/>
        <v>0</v>
      </c>
      <c r="P66" s="40">
        <f t="shared" si="8"/>
        <v>11.794871794871796</v>
      </c>
      <c r="Q66" s="17" t="s">
        <v>491</v>
      </c>
    </row>
    <row r="67" spans="1:17" ht="18.75" x14ac:dyDescent="0.3">
      <c r="A67" s="35">
        <v>53</v>
      </c>
      <c r="B67" s="31" t="s">
        <v>280</v>
      </c>
      <c r="C67" s="31" t="s">
        <v>244</v>
      </c>
      <c r="D67" s="31" t="s">
        <v>119</v>
      </c>
      <c r="E67" s="32" t="s">
        <v>204</v>
      </c>
      <c r="F67" s="20">
        <v>11</v>
      </c>
      <c r="G67" s="20">
        <v>12</v>
      </c>
      <c r="H67" s="27" t="s">
        <v>75</v>
      </c>
      <c r="I67" s="17">
        <v>23</v>
      </c>
      <c r="J67" s="42">
        <f t="shared" si="5"/>
        <v>11.794871794871796</v>
      </c>
      <c r="K67" s="26">
        <v>0</v>
      </c>
      <c r="L67" s="15">
        <v>0</v>
      </c>
      <c r="M67" s="17">
        <v>0</v>
      </c>
      <c r="N67" s="17">
        <f t="shared" si="6"/>
        <v>0</v>
      </c>
      <c r="O67" s="6">
        <f t="shared" si="7"/>
        <v>0</v>
      </c>
      <c r="P67" s="40">
        <f t="shared" si="8"/>
        <v>11.794871794871796</v>
      </c>
      <c r="Q67" s="17" t="s">
        <v>491</v>
      </c>
    </row>
    <row r="68" spans="1:17" ht="18.75" x14ac:dyDescent="0.3">
      <c r="A68" s="35">
        <v>54</v>
      </c>
      <c r="B68" s="31" t="s">
        <v>266</v>
      </c>
      <c r="C68" s="31" t="s">
        <v>267</v>
      </c>
      <c r="D68" s="31" t="s">
        <v>149</v>
      </c>
      <c r="E68" s="32" t="s">
        <v>217</v>
      </c>
      <c r="F68" s="20">
        <v>9</v>
      </c>
      <c r="G68" s="32">
        <v>11</v>
      </c>
      <c r="H68" s="27" t="s">
        <v>75</v>
      </c>
      <c r="I68" s="17">
        <v>16</v>
      </c>
      <c r="J68" s="42">
        <f t="shared" si="5"/>
        <v>8.2051282051282044</v>
      </c>
      <c r="K68" s="26">
        <v>0</v>
      </c>
      <c r="L68" s="15">
        <v>0</v>
      </c>
      <c r="M68" s="17">
        <v>0</v>
      </c>
      <c r="N68" s="17">
        <f t="shared" si="6"/>
        <v>0</v>
      </c>
      <c r="O68" s="6">
        <f t="shared" si="7"/>
        <v>0</v>
      </c>
      <c r="P68" s="40">
        <f t="shared" si="8"/>
        <v>8.2051282051282044</v>
      </c>
      <c r="Q68" s="17" t="s">
        <v>491</v>
      </c>
    </row>
    <row r="69" spans="1:17" ht="18.75" x14ac:dyDescent="0.3">
      <c r="A69" s="35">
        <v>55</v>
      </c>
      <c r="B69" s="31" t="s">
        <v>297</v>
      </c>
      <c r="C69" s="31" t="s">
        <v>145</v>
      </c>
      <c r="D69" s="31" t="s">
        <v>107</v>
      </c>
      <c r="E69" s="32" t="s">
        <v>211</v>
      </c>
      <c r="F69" s="20">
        <v>10</v>
      </c>
      <c r="G69" s="32" t="s">
        <v>304</v>
      </c>
      <c r="H69" s="27" t="s">
        <v>75</v>
      </c>
      <c r="I69" s="17">
        <v>16</v>
      </c>
      <c r="J69" s="42">
        <f t="shared" si="5"/>
        <v>8.2051282051282044</v>
      </c>
      <c r="K69" s="26">
        <v>0</v>
      </c>
      <c r="L69" s="15">
        <v>0</v>
      </c>
      <c r="M69" s="17">
        <v>0</v>
      </c>
      <c r="N69" s="17">
        <f t="shared" si="6"/>
        <v>0</v>
      </c>
      <c r="O69" s="6">
        <f t="shared" si="7"/>
        <v>0</v>
      </c>
      <c r="P69" s="40">
        <f t="shared" si="8"/>
        <v>8.2051282051282044</v>
      </c>
      <c r="Q69" s="17" t="s">
        <v>491</v>
      </c>
    </row>
    <row r="70" spans="1:17" ht="18.75" x14ac:dyDescent="0.3">
      <c r="A70" s="35">
        <v>56</v>
      </c>
      <c r="B70" s="31" t="s">
        <v>258</v>
      </c>
      <c r="C70" s="31" t="s">
        <v>130</v>
      </c>
      <c r="D70" s="31" t="s">
        <v>159</v>
      </c>
      <c r="E70" s="32" t="s">
        <v>209</v>
      </c>
      <c r="F70" s="20">
        <v>9</v>
      </c>
      <c r="G70" s="32">
        <v>8</v>
      </c>
      <c r="H70" s="27" t="s">
        <v>75</v>
      </c>
      <c r="I70" s="17">
        <v>15</v>
      </c>
      <c r="J70" s="42">
        <f t="shared" si="5"/>
        <v>7.6923076923076925</v>
      </c>
      <c r="K70" s="26">
        <v>0</v>
      </c>
      <c r="L70" s="15">
        <v>0</v>
      </c>
      <c r="M70" s="17">
        <v>0</v>
      </c>
      <c r="N70" s="17">
        <f t="shared" si="6"/>
        <v>0</v>
      </c>
      <c r="O70" s="6">
        <f t="shared" si="7"/>
        <v>0</v>
      </c>
      <c r="P70" s="40">
        <f t="shared" si="8"/>
        <v>7.6923076923076925</v>
      </c>
      <c r="Q70" s="17" t="s">
        <v>491</v>
      </c>
    </row>
    <row r="71" spans="1:17" ht="18.75" x14ac:dyDescent="0.25">
      <c r="A71" s="35">
        <v>57</v>
      </c>
      <c r="B71" s="31" t="s">
        <v>212</v>
      </c>
      <c r="C71" s="31" t="s">
        <v>141</v>
      </c>
      <c r="D71" s="31" t="s">
        <v>213</v>
      </c>
      <c r="E71" s="32" t="s">
        <v>204</v>
      </c>
      <c r="F71" s="20">
        <v>11</v>
      </c>
      <c r="G71" s="32">
        <v>2</v>
      </c>
      <c r="H71" s="28" t="s">
        <v>75</v>
      </c>
      <c r="I71" s="6">
        <v>14</v>
      </c>
      <c r="J71" s="42">
        <f t="shared" si="5"/>
        <v>7.1794871794871797</v>
      </c>
      <c r="K71" s="6">
        <v>0</v>
      </c>
      <c r="L71" s="15">
        <v>0</v>
      </c>
      <c r="M71" s="6">
        <v>0</v>
      </c>
      <c r="N71" s="17">
        <f t="shared" si="6"/>
        <v>0</v>
      </c>
      <c r="O71" s="6">
        <f t="shared" si="7"/>
        <v>0</v>
      </c>
      <c r="P71" s="40">
        <f t="shared" si="8"/>
        <v>7.1794871794871797</v>
      </c>
      <c r="Q71" s="17" t="s">
        <v>491</v>
      </c>
    </row>
    <row r="72" spans="1:17" ht="18.75" x14ac:dyDescent="0.3">
      <c r="A72" s="35">
        <v>58</v>
      </c>
      <c r="B72" s="31" t="s">
        <v>265</v>
      </c>
      <c r="C72" s="31" t="s">
        <v>182</v>
      </c>
      <c r="D72" s="31" t="s">
        <v>110</v>
      </c>
      <c r="E72" s="32" t="s">
        <v>217</v>
      </c>
      <c r="F72" s="20">
        <v>9</v>
      </c>
      <c r="G72" s="32">
        <v>11</v>
      </c>
      <c r="H72" s="27" t="s">
        <v>75</v>
      </c>
      <c r="I72" s="17">
        <v>12.5</v>
      </c>
      <c r="J72" s="42">
        <f t="shared" si="5"/>
        <v>6.4102564102564106</v>
      </c>
      <c r="K72" s="26">
        <v>0</v>
      </c>
      <c r="L72" s="15">
        <v>0</v>
      </c>
      <c r="M72" s="17">
        <v>0</v>
      </c>
      <c r="N72" s="17">
        <f t="shared" si="6"/>
        <v>0</v>
      </c>
      <c r="O72" s="6">
        <f t="shared" si="7"/>
        <v>0</v>
      </c>
      <c r="P72" s="40">
        <f t="shared" si="8"/>
        <v>6.4102564102564106</v>
      </c>
      <c r="Q72" s="17" t="s">
        <v>491</v>
      </c>
    </row>
    <row r="73" spans="1:17" ht="18.75" x14ac:dyDescent="0.3">
      <c r="A73" s="35">
        <v>59</v>
      </c>
      <c r="B73" s="31" t="s">
        <v>295</v>
      </c>
      <c r="C73" s="31" t="s">
        <v>191</v>
      </c>
      <c r="D73" s="31" t="s">
        <v>113</v>
      </c>
      <c r="E73" s="32" t="s">
        <v>217</v>
      </c>
      <c r="F73" s="20">
        <v>9</v>
      </c>
      <c r="G73" s="32">
        <v>21</v>
      </c>
      <c r="H73" s="27" t="s">
        <v>75</v>
      </c>
      <c r="I73" s="17">
        <v>5</v>
      </c>
      <c r="J73" s="42">
        <f t="shared" si="5"/>
        <v>2.5641025641025643</v>
      </c>
      <c r="K73" s="26">
        <v>0</v>
      </c>
      <c r="L73" s="15">
        <v>0</v>
      </c>
      <c r="M73" s="17">
        <v>0</v>
      </c>
      <c r="N73" s="17">
        <f t="shared" si="6"/>
        <v>0</v>
      </c>
      <c r="O73" s="6">
        <f t="shared" si="7"/>
        <v>0</v>
      </c>
      <c r="P73" s="40">
        <f t="shared" si="8"/>
        <v>2.5641025641025643</v>
      </c>
      <c r="Q73" s="17" t="s">
        <v>491</v>
      </c>
    </row>
    <row r="74" spans="1:17" ht="18.75" x14ac:dyDescent="0.3">
      <c r="A74" s="35">
        <v>60</v>
      </c>
      <c r="B74" s="31" t="s">
        <v>197</v>
      </c>
      <c r="C74" s="31" t="s">
        <v>104</v>
      </c>
      <c r="D74" s="31" t="s">
        <v>196</v>
      </c>
      <c r="E74" s="32" t="s">
        <v>204</v>
      </c>
      <c r="F74" s="20">
        <v>11</v>
      </c>
      <c r="G74" s="20">
        <v>17</v>
      </c>
      <c r="H74" s="27" t="s">
        <v>75</v>
      </c>
      <c r="I74" s="17">
        <v>4</v>
      </c>
      <c r="J74" s="42">
        <f t="shared" si="5"/>
        <v>2.0512820512820511</v>
      </c>
      <c r="K74" s="26">
        <v>0</v>
      </c>
      <c r="L74" s="15">
        <v>0</v>
      </c>
      <c r="M74" s="17">
        <v>0</v>
      </c>
      <c r="N74" s="17">
        <f t="shared" si="6"/>
        <v>0</v>
      </c>
      <c r="O74" s="6">
        <f t="shared" si="7"/>
        <v>0</v>
      </c>
      <c r="P74" s="40">
        <f t="shared" si="8"/>
        <v>2.0512820512820511</v>
      </c>
      <c r="Q74" s="17" t="s">
        <v>491</v>
      </c>
    </row>
    <row r="75" spans="1:17" ht="18.75" x14ac:dyDescent="0.3">
      <c r="A75" s="35">
        <v>61</v>
      </c>
      <c r="B75" s="31" t="s">
        <v>298</v>
      </c>
      <c r="C75" s="31" t="s">
        <v>106</v>
      </c>
      <c r="D75" s="31" t="s">
        <v>111</v>
      </c>
      <c r="E75" s="32" t="s">
        <v>204</v>
      </c>
      <c r="F75" s="20">
        <v>11</v>
      </c>
      <c r="G75" s="32" t="s">
        <v>304</v>
      </c>
      <c r="H75" s="27" t="s">
        <v>75</v>
      </c>
      <c r="I75" s="17">
        <v>2.5</v>
      </c>
      <c r="J75" s="42">
        <f t="shared" si="5"/>
        <v>1.2820512820512822</v>
      </c>
      <c r="K75" s="26">
        <v>0</v>
      </c>
      <c r="L75" s="15">
        <v>0</v>
      </c>
      <c r="M75" s="17">
        <v>0</v>
      </c>
      <c r="N75" s="17">
        <f t="shared" si="6"/>
        <v>0</v>
      </c>
      <c r="O75" s="6">
        <f t="shared" si="7"/>
        <v>0</v>
      </c>
      <c r="P75" s="40">
        <f t="shared" si="8"/>
        <v>1.2820512820512822</v>
      </c>
      <c r="Q75" s="17" t="s">
        <v>491</v>
      </c>
    </row>
    <row r="76" spans="1:17" ht="18.75" x14ac:dyDescent="0.3">
      <c r="A76" s="35">
        <v>62</v>
      </c>
      <c r="B76" s="31" t="s">
        <v>299</v>
      </c>
      <c r="C76" s="31" t="s">
        <v>300</v>
      </c>
      <c r="D76" s="31" t="s">
        <v>301</v>
      </c>
      <c r="E76" s="32" t="s">
        <v>211</v>
      </c>
      <c r="F76" s="33">
        <v>10</v>
      </c>
      <c r="G76" s="32">
        <v>1</v>
      </c>
      <c r="H76" s="27" t="s">
        <v>75</v>
      </c>
      <c r="I76" s="53">
        <v>0</v>
      </c>
      <c r="J76" s="42">
        <f t="shared" si="5"/>
        <v>0</v>
      </c>
      <c r="K76" s="5">
        <v>0</v>
      </c>
      <c r="L76" s="15">
        <v>0</v>
      </c>
      <c r="M76" s="5">
        <v>0</v>
      </c>
      <c r="N76" s="17">
        <f t="shared" si="6"/>
        <v>0</v>
      </c>
      <c r="O76" s="6">
        <f t="shared" si="7"/>
        <v>0</v>
      </c>
      <c r="P76" s="40">
        <f t="shared" si="8"/>
        <v>0</v>
      </c>
      <c r="Q76" s="17" t="s">
        <v>491</v>
      </c>
    </row>
    <row r="77" spans="1:17" ht="18.75" x14ac:dyDescent="0.3">
      <c r="A77" s="35">
        <v>63</v>
      </c>
      <c r="B77" s="31" t="s">
        <v>302</v>
      </c>
      <c r="C77" s="31" t="s">
        <v>114</v>
      </c>
      <c r="D77" s="31" t="s">
        <v>303</v>
      </c>
      <c r="E77" s="32" t="s">
        <v>211</v>
      </c>
      <c r="F77" s="33">
        <v>10</v>
      </c>
      <c r="G77" s="32">
        <v>1</v>
      </c>
      <c r="H77" s="27" t="s">
        <v>75</v>
      </c>
      <c r="I77" s="51">
        <v>0</v>
      </c>
      <c r="J77" s="42">
        <f t="shared" si="5"/>
        <v>0</v>
      </c>
      <c r="K77" s="5">
        <v>0</v>
      </c>
      <c r="L77" s="15">
        <v>0</v>
      </c>
      <c r="M77" s="5">
        <v>0</v>
      </c>
      <c r="N77" s="17">
        <f t="shared" si="6"/>
        <v>0</v>
      </c>
      <c r="O77" s="6">
        <f t="shared" si="7"/>
        <v>0</v>
      </c>
      <c r="P77" s="40">
        <f t="shared" si="8"/>
        <v>0</v>
      </c>
      <c r="Q77" s="17" t="s">
        <v>491</v>
      </c>
    </row>
    <row r="78" spans="1:17" ht="18.75" x14ac:dyDescent="0.3">
      <c r="A78" s="35">
        <v>64</v>
      </c>
      <c r="B78" s="31" t="s">
        <v>201</v>
      </c>
      <c r="C78" s="31" t="s">
        <v>202</v>
      </c>
      <c r="D78" s="31" t="s">
        <v>203</v>
      </c>
      <c r="E78" s="32" t="s">
        <v>204</v>
      </c>
      <c r="F78" s="20">
        <v>11</v>
      </c>
      <c r="G78" s="32">
        <v>2</v>
      </c>
      <c r="H78" s="27" t="s">
        <v>75</v>
      </c>
      <c r="I78" s="17">
        <v>0</v>
      </c>
      <c r="J78" s="42">
        <f t="shared" si="5"/>
        <v>0</v>
      </c>
      <c r="K78" s="26">
        <v>0</v>
      </c>
      <c r="L78" s="15">
        <v>0</v>
      </c>
      <c r="M78" s="17">
        <v>0</v>
      </c>
      <c r="N78" s="17">
        <f t="shared" si="6"/>
        <v>0</v>
      </c>
      <c r="O78" s="6">
        <f t="shared" si="7"/>
        <v>0</v>
      </c>
      <c r="P78" s="40">
        <f t="shared" si="8"/>
        <v>0</v>
      </c>
      <c r="Q78" s="17" t="s">
        <v>491</v>
      </c>
    </row>
    <row r="79" spans="1:17" ht="18.75" x14ac:dyDescent="0.3">
      <c r="A79" s="35">
        <v>65</v>
      </c>
      <c r="B79" s="31" t="s">
        <v>181</v>
      </c>
      <c r="C79" s="31" t="s">
        <v>140</v>
      </c>
      <c r="D79" s="31" t="s">
        <v>107</v>
      </c>
      <c r="E79" s="32" t="s">
        <v>205</v>
      </c>
      <c r="F79" s="20">
        <v>11</v>
      </c>
      <c r="G79" s="32">
        <v>2</v>
      </c>
      <c r="H79" s="27" t="s">
        <v>75</v>
      </c>
      <c r="I79" s="17">
        <v>0</v>
      </c>
      <c r="J79" s="42">
        <f t="shared" ref="J79:J110" si="9">SUM((20*I79)/39)</f>
        <v>0</v>
      </c>
      <c r="K79" s="26">
        <v>0</v>
      </c>
      <c r="L79" s="15">
        <v>0</v>
      </c>
      <c r="M79" s="17">
        <v>0</v>
      </c>
      <c r="N79" s="17">
        <f t="shared" ref="N79:N110" si="10">SUM((M79*40)/10)</f>
        <v>0</v>
      </c>
      <c r="O79" s="6">
        <f t="shared" ref="O79:O110" si="11">SUM(L79+N79)</f>
        <v>0</v>
      </c>
      <c r="P79" s="40">
        <f t="shared" ref="P79:P110" si="12">SUM(J79+O79)</f>
        <v>0</v>
      </c>
      <c r="Q79" s="17" t="s">
        <v>491</v>
      </c>
    </row>
    <row r="80" spans="1:17" ht="18.75" x14ac:dyDescent="0.3">
      <c r="A80" s="35">
        <v>66</v>
      </c>
      <c r="B80" s="31" t="s">
        <v>126</v>
      </c>
      <c r="C80" s="31" t="s">
        <v>121</v>
      </c>
      <c r="D80" s="31" t="s">
        <v>108</v>
      </c>
      <c r="E80" s="32" t="s">
        <v>206</v>
      </c>
      <c r="F80" s="20">
        <v>10</v>
      </c>
      <c r="G80" s="32">
        <v>2</v>
      </c>
      <c r="H80" s="27" t="s">
        <v>75</v>
      </c>
      <c r="I80" s="17">
        <v>0</v>
      </c>
      <c r="J80" s="42">
        <f t="shared" si="9"/>
        <v>0</v>
      </c>
      <c r="K80" s="26">
        <v>0</v>
      </c>
      <c r="L80" s="15">
        <v>0</v>
      </c>
      <c r="M80" s="17">
        <v>0</v>
      </c>
      <c r="N80" s="17">
        <f t="shared" si="10"/>
        <v>0</v>
      </c>
      <c r="O80" s="6">
        <f t="shared" si="11"/>
        <v>0</v>
      </c>
      <c r="P80" s="40">
        <f t="shared" si="12"/>
        <v>0</v>
      </c>
      <c r="Q80" s="17" t="s">
        <v>491</v>
      </c>
    </row>
    <row r="81" spans="1:17" ht="18.75" x14ac:dyDescent="0.3">
      <c r="A81" s="35">
        <v>67</v>
      </c>
      <c r="B81" s="31" t="s">
        <v>207</v>
      </c>
      <c r="C81" s="31" t="s">
        <v>112</v>
      </c>
      <c r="D81" s="31" t="s">
        <v>208</v>
      </c>
      <c r="E81" s="32" t="s">
        <v>209</v>
      </c>
      <c r="F81" s="20">
        <v>9</v>
      </c>
      <c r="G81" s="32">
        <v>2</v>
      </c>
      <c r="H81" s="27" t="s">
        <v>75</v>
      </c>
      <c r="I81" s="17">
        <v>0</v>
      </c>
      <c r="J81" s="42">
        <f t="shared" si="9"/>
        <v>0</v>
      </c>
      <c r="K81" s="26">
        <v>0</v>
      </c>
      <c r="L81" s="15">
        <v>0</v>
      </c>
      <c r="M81" s="17">
        <v>0</v>
      </c>
      <c r="N81" s="17">
        <f t="shared" si="10"/>
        <v>0</v>
      </c>
      <c r="O81" s="6">
        <f t="shared" si="11"/>
        <v>0</v>
      </c>
      <c r="P81" s="40">
        <f t="shared" si="12"/>
        <v>0</v>
      </c>
      <c r="Q81" s="17" t="s">
        <v>491</v>
      </c>
    </row>
    <row r="82" spans="1:17" ht="18.75" x14ac:dyDescent="0.25">
      <c r="A82" s="35">
        <v>68</v>
      </c>
      <c r="B82" s="31" t="s">
        <v>214</v>
      </c>
      <c r="C82" s="31" t="s">
        <v>215</v>
      </c>
      <c r="D82" s="31" t="s">
        <v>216</v>
      </c>
      <c r="E82" s="32" t="s">
        <v>217</v>
      </c>
      <c r="F82" s="20">
        <v>9</v>
      </c>
      <c r="G82" s="32">
        <v>2</v>
      </c>
      <c r="H82" s="29" t="s">
        <v>75</v>
      </c>
      <c r="I82" s="6">
        <v>0</v>
      </c>
      <c r="J82" s="42">
        <f t="shared" si="9"/>
        <v>0</v>
      </c>
      <c r="K82" s="6">
        <v>0</v>
      </c>
      <c r="L82" s="15">
        <v>0</v>
      </c>
      <c r="M82" s="6">
        <v>0</v>
      </c>
      <c r="N82" s="17">
        <f t="shared" si="10"/>
        <v>0</v>
      </c>
      <c r="O82" s="6">
        <f t="shared" si="11"/>
        <v>0</v>
      </c>
      <c r="P82" s="40">
        <f t="shared" si="12"/>
        <v>0</v>
      </c>
      <c r="Q82" s="17" t="s">
        <v>491</v>
      </c>
    </row>
    <row r="83" spans="1:17" ht="18.75" x14ac:dyDescent="0.3">
      <c r="A83" s="35">
        <v>69</v>
      </c>
      <c r="B83" s="31" t="s">
        <v>220</v>
      </c>
      <c r="C83" s="31" t="s">
        <v>104</v>
      </c>
      <c r="D83" s="31" t="s">
        <v>117</v>
      </c>
      <c r="E83" s="32" t="s">
        <v>206</v>
      </c>
      <c r="F83" s="20">
        <v>10</v>
      </c>
      <c r="G83" s="32">
        <v>2</v>
      </c>
      <c r="H83" s="27" t="s">
        <v>75</v>
      </c>
      <c r="I83" s="17">
        <v>0</v>
      </c>
      <c r="J83" s="42">
        <f t="shared" si="9"/>
        <v>0</v>
      </c>
      <c r="K83" s="26">
        <v>0</v>
      </c>
      <c r="L83" s="15">
        <v>0</v>
      </c>
      <c r="M83" s="17">
        <v>0</v>
      </c>
      <c r="N83" s="17">
        <f t="shared" si="10"/>
        <v>0</v>
      </c>
      <c r="O83" s="6">
        <f t="shared" si="11"/>
        <v>0</v>
      </c>
      <c r="P83" s="40">
        <f t="shared" si="12"/>
        <v>0</v>
      </c>
      <c r="Q83" s="17" t="s">
        <v>491</v>
      </c>
    </row>
    <row r="84" spans="1:17" ht="18.75" x14ac:dyDescent="0.3">
      <c r="A84" s="35">
        <v>70</v>
      </c>
      <c r="B84" s="31" t="s">
        <v>226</v>
      </c>
      <c r="C84" s="31" t="s">
        <v>109</v>
      </c>
      <c r="D84" s="31" t="s">
        <v>113</v>
      </c>
      <c r="E84" s="32" t="s">
        <v>206</v>
      </c>
      <c r="F84" s="20">
        <v>10</v>
      </c>
      <c r="G84" s="20">
        <v>3</v>
      </c>
      <c r="H84" s="27" t="s">
        <v>75</v>
      </c>
      <c r="I84" s="17">
        <v>0</v>
      </c>
      <c r="J84" s="42">
        <f t="shared" si="9"/>
        <v>0</v>
      </c>
      <c r="K84" s="26">
        <v>0</v>
      </c>
      <c r="L84" s="15">
        <v>0</v>
      </c>
      <c r="M84" s="17">
        <v>0</v>
      </c>
      <c r="N84" s="17">
        <f t="shared" si="10"/>
        <v>0</v>
      </c>
      <c r="O84" s="6">
        <f t="shared" si="11"/>
        <v>0</v>
      </c>
      <c r="P84" s="40">
        <f t="shared" si="12"/>
        <v>0</v>
      </c>
      <c r="Q84" s="17" t="s">
        <v>491</v>
      </c>
    </row>
    <row r="85" spans="1:17" ht="18.75" x14ac:dyDescent="0.3">
      <c r="A85" s="35">
        <v>71</v>
      </c>
      <c r="B85" s="31" t="s">
        <v>179</v>
      </c>
      <c r="C85" s="31" t="s">
        <v>106</v>
      </c>
      <c r="D85" s="31" t="s">
        <v>105</v>
      </c>
      <c r="E85" s="32" t="s">
        <v>200</v>
      </c>
      <c r="F85" s="20">
        <v>9</v>
      </c>
      <c r="G85" s="20">
        <v>3</v>
      </c>
      <c r="H85" s="27" t="s">
        <v>75</v>
      </c>
      <c r="I85" s="17">
        <v>0</v>
      </c>
      <c r="J85" s="42">
        <f t="shared" si="9"/>
        <v>0</v>
      </c>
      <c r="K85" s="26">
        <v>0</v>
      </c>
      <c r="L85" s="15">
        <v>0</v>
      </c>
      <c r="M85" s="17">
        <v>0</v>
      </c>
      <c r="N85" s="17">
        <f t="shared" si="10"/>
        <v>0</v>
      </c>
      <c r="O85" s="6">
        <f t="shared" si="11"/>
        <v>0</v>
      </c>
      <c r="P85" s="40">
        <f t="shared" si="12"/>
        <v>0</v>
      </c>
      <c r="Q85" s="17" t="s">
        <v>491</v>
      </c>
    </row>
    <row r="86" spans="1:17" ht="18.75" x14ac:dyDescent="0.3">
      <c r="A86" s="35">
        <v>72</v>
      </c>
      <c r="B86" s="31" t="s">
        <v>247</v>
      </c>
      <c r="C86" s="31" t="s">
        <v>109</v>
      </c>
      <c r="D86" s="31" t="s">
        <v>105</v>
      </c>
      <c r="E86" s="32" t="s">
        <v>200</v>
      </c>
      <c r="F86" s="20">
        <v>9</v>
      </c>
      <c r="G86" s="20">
        <v>6</v>
      </c>
      <c r="H86" s="27" t="s">
        <v>75</v>
      </c>
      <c r="I86" s="17">
        <v>0</v>
      </c>
      <c r="J86" s="42">
        <f t="shared" si="9"/>
        <v>0</v>
      </c>
      <c r="K86" s="26">
        <v>0</v>
      </c>
      <c r="L86" s="15">
        <v>0</v>
      </c>
      <c r="M86" s="17">
        <v>0</v>
      </c>
      <c r="N86" s="17">
        <f t="shared" si="10"/>
        <v>0</v>
      </c>
      <c r="O86" s="6">
        <f t="shared" si="11"/>
        <v>0</v>
      </c>
      <c r="P86" s="40">
        <f t="shared" si="12"/>
        <v>0</v>
      </c>
      <c r="Q86" s="17" t="s">
        <v>491</v>
      </c>
    </row>
    <row r="87" spans="1:17" ht="18.75" x14ac:dyDescent="0.3">
      <c r="A87" s="35">
        <v>73</v>
      </c>
      <c r="B87" s="31" t="s">
        <v>252</v>
      </c>
      <c r="C87" s="31" t="s">
        <v>140</v>
      </c>
      <c r="D87" s="31" t="s">
        <v>117</v>
      </c>
      <c r="E87" s="32" t="s">
        <v>211</v>
      </c>
      <c r="F87" s="20">
        <v>10</v>
      </c>
      <c r="G87" s="32">
        <v>7</v>
      </c>
      <c r="H87" s="27" t="s">
        <v>75</v>
      </c>
      <c r="I87" s="17">
        <v>0</v>
      </c>
      <c r="J87" s="42">
        <f t="shared" si="9"/>
        <v>0</v>
      </c>
      <c r="K87" s="26">
        <v>0</v>
      </c>
      <c r="L87" s="15">
        <v>0</v>
      </c>
      <c r="M87" s="17">
        <v>0</v>
      </c>
      <c r="N87" s="17">
        <f t="shared" si="10"/>
        <v>0</v>
      </c>
      <c r="O87" s="6">
        <f t="shared" si="11"/>
        <v>0</v>
      </c>
      <c r="P87" s="40">
        <f t="shared" si="12"/>
        <v>0</v>
      </c>
      <c r="Q87" s="17" t="s">
        <v>491</v>
      </c>
    </row>
    <row r="88" spans="1:17" ht="18.75" x14ac:dyDescent="0.3">
      <c r="A88" s="35">
        <v>74</v>
      </c>
      <c r="B88" s="31" t="s">
        <v>253</v>
      </c>
      <c r="C88" s="31" t="s">
        <v>230</v>
      </c>
      <c r="D88" s="31" t="s">
        <v>177</v>
      </c>
      <c r="E88" s="32" t="s">
        <v>211</v>
      </c>
      <c r="F88" s="20">
        <v>10</v>
      </c>
      <c r="G88" s="32">
        <v>7</v>
      </c>
      <c r="H88" s="27" t="s">
        <v>75</v>
      </c>
      <c r="I88" s="17">
        <v>0</v>
      </c>
      <c r="J88" s="42">
        <f t="shared" si="9"/>
        <v>0</v>
      </c>
      <c r="K88" s="26">
        <v>0</v>
      </c>
      <c r="L88" s="15">
        <v>0</v>
      </c>
      <c r="M88" s="17">
        <v>0</v>
      </c>
      <c r="N88" s="17">
        <f t="shared" si="10"/>
        <v>0</v>
      </c>
      <c r="O88" s="6">
        <f t="shared" si="11"/>
        <v>0</v>
      </c>
      <c r="P88" s="40">
        <f t="shared" si="12"/>
        <v>0</v>
      </c>
      <c r="Q88" s="17" t="s">
        <v>491</v>
      </c>
    </row>
    <row r="89" spans="1:17" ht="18.75" x14ac:dyDescent="0.3">
      <c r="A89" s="35">
        <v>75</v>
      </c>
      <c r="B89" s="31" t="s">
        <v>254</v>
      </c>
      <c r="C89" s="31" t="s">
        <v>157</v>
      </c>
      <c r="D89" s="31" t="s">
        <v>105</v>
      </c>
      <c r="E89" s="32" t="s">
        <v>217</v>
      </c>
      <c r="F89" s="20">
        <v>9</v>
      </c>
      <c r="G89" s="32">
        <v>7</v>
      </c>
      <c r="H89" s="27" t="s">
        <v>75</v>
      </c>
      <c r="I89" s="17">
        <v>0</v>
      </c>
      <c r="J89" s="42">
        <f t="shared" si="9"/>
        <v>0</v>
      </c>
      <c r="K89" s="26">
        <v>0</v>
      </c>
      <c r="L89" s="15">
        <v>0</v>
      </c>
      <c r="M89" s="17">
        <v>0</v>
      </c>
      <c r="N89" s="17">
        <f t="shared" si="10"/>
        <v>0</v>
      </c>
      <c r="O89" s="6">
        <f t="shared" si="11"/>
        <v>0</v>
      </c>
      <c r="P89" s="40">
        <f t="shared" si="12"/>
        <v>0</v>
      </c>
      <c r="Q89" s="17" t="s">
        <v>491</v>
      </c>
    </row>
    <row r="90" spans="1:17" ht="18.75" x14ac:dyDescent="0.3">
      <c r="A90" s="35">
        <v>76</v>
      </c>
      <c r="B90" s="31" t="s">
        <v>198</v>
      </c>
      <c r="C90" s="31" t="s">
        <v>106</v>
      </c>
      <c r="D90" s="31" t="s">
        <v>124</v>
      </c>
      <c r="E90" s="32" t="s">
        <v>217</v>
      </c>
      <c r="F90" s="20">
        <v>9</v>
      </c>
      <c r="G90" s="32">
        <v>8</v>
      </c>
      <c r="H90" s="27" t="s">
        <v>75</v>
      </c>
      <c r="I90" s="17">
        <v>0</v>
      </c>
      <c r="J90" s="42">
        <f t="shared" si="9"/>
        <v>0</v>
      </c>
      <c r="K90" s="26">
        <v>0</v>
      </c>
      <c r="L90" s="15">
        <v>0</v>
      </c>
      <c r="M90" s="17">
        <v>0</v>
      </c>
      <c r="N90" s="17">
        <f t="shared" si="10"/>
        <v>0</v>
      </c>
      <c r="O90" s="6">
        <f t="shared" si="11"/>
        <v>0</v>
      </c>
      <c r="P90" s="40">
        <f t="shared" si="12"/>
        <v>0</v>
      </c>
      <c r="Q90" s="17" t="s">
        <v>491</v>
      </c>
    </row>
    <row r="91" spans="1:17" ht="18.75" x14ac:dyDescent="0.3">
      <c r="A91" s="35">
        <v>77</v>
      </c>
      <c r="B91" s="31" t="s">
        <v>160</v>
      </c>
      <c r="C91" s="31" t="s">
        <v>161</v>
      </c>
      <c r="D91" s="31" t="s">
        <v>117</v>
      </c>
      <c r="E91" s="32" t="s">
        <v>211</v>
      </c>
      <c r="F91" s="20">
        <v>10</v>
      </c>
      <c r="G91" s="32">
        <v>9</v>
      </c>
      <c r="H91" s="27" t="s">
        <v>75</v>
      </c>
      <c r="I91" s="17">
        <v>0</v>
      </c>
      <c r="J91" s="42">
        <f t="shared" si="9"/>
        <v>0</v>
      </c>
      <c r="K91" s="26">
        <v>0</v>
      </c>
      <c r="L91" s="15">
        <v>0</v>
      </c>
      <c r="M91" s="17">
        <v>0</v>
      </c>
      <c r="N91" s="17">
        <f t="shared" si="10"/>
        <v>0</v>
      </c>
      <c r="O91" s="6">
        <f t="shared" si="11"/>
        <v>0</v>
      </c>
      <c r="P91" s="40">
        <f t="shared" si="12"/>
        <v>0</v>
      </c>
      <c r="Q91" s="17" t="s">
        <v>491</v>
      </c>
    </row>
    <row r="92" spans="1:17" ht="18.75" x14ac:dyDescent="0.3">
      <c r="A92" s="35">
        <v>78</v>
      </c>
      <c r="B92" s="31" t="s">
        <v>153</v>
      </c>
      <c r="C92" s="31" t="s">
        <v>154</v>
      </c>
      <c r="D92" s="31" t="s">
        <v>155</v>
      </c>
      <c r="E92" s="32" t="s">
        <v>217</v>
      </c>
      <c r="F92" s="21">
        <v>9</v>
      </c>
      <c r="G92" s="32">
        <v>9</v>
      </c>
      <c r="H92" s="27" t="s">
        <v>75</v>
      </c>
      <c r="I92" s="17">
        <v>0</v>
      </c>
      <c r="J92" s="42">
        <f t="shared" si="9"/>
        <v>0</v>
      </c>
      <c r="K92" s="26">
        <v>0</v>
      </c>
      <c r="L92" s="15">
        <v>0</v>
      </c>
      <c r="M92" s="17">
        <v>0</v>
      </c>
      <c r="N92" s="17">
        <f t="shared" si="10"/>
        <v>0</v>
      </c>
      <c r="O92" s="6">
        <f t="shared" si="11"/>
        <v>0</v>
      </c>
      <c r="P92" s="40">
        <f t="shared" si="12"/>
        <v>0</v>
      </c>
      <c r="Q92" s="17" t="s">
        <v>491</v>
      </c>
    </row>
    <row r="93" spans="1:17" ht="18.75" x14ac:dyDescent="0.3">
      <c r="A93" s="35">
        <v>79</v>
      </c>
      <c r="B93" s="31" t="s">
        <v>259</v>
      </c>
      <c r="C93" s="31" t="s">
        <v>145</v>
      </c>
      <c r="D93" s="31" t="s">
        <v>149</v>
      </c>
      <c r="E93" s="32" t="s">
        <v>217</v>
      </c>
      <c r="F93" s="21">
        <v>9</v>
      </c>
      <c r="G93" s="32">
        <v>9</v>
      </c>
      <c r="H93" s="27" t="s">
        <v>75</v>
      </c>
      <c r="I93" s="17">
        <v>0</v>
      </c>
      <c r="J93" s="42">
        <f t="shared" si="9"/>
        <v>0</v>
      </c>
      <c r="K93" s="26">
        <v>0</v>
      </c>
      <c r="L93" s="15">
        <v>0</v>
      </c>
      <c r="M93" s="17">
        <v>0</v>
      </c>
      <c r="N93" s="17">
        <f t="shared" si="10"/>
        <v>0</v>
      </c>
      <c r="O93" s="6">
        <f t="shared" si="11"/>
        <v>0</v>
      </c>
      <c r="P93" s="40">
        <f t="shared" si="12"/>
        <v>0</v>
      </c>
      <c r="Q93" s="17" t="s">
        <v>491</v>
      </c>
    </row>
    <row r="94" spans="1:17" ht="18.75" x14ac:dyDescent="0.25">
      <c r="A94" s="35">
        <v>80</v>
      </c>
      <c r="B94" s="31" t="s">
        <v>169</v>
      </c>
      <c r="C94" s="31" t="s">
        <v>170</v>
      </c>
      <c r="D94" s="31" t="s">
        <v>119</v>
      </c>
      <c r="E94" s="32" t="s">
        <v>211</v>
      </c>
      <c r="F94" s="21">
        <v>10</v>
      </c>
      <c r="G94" s="32">
        <v>10</v>
      </c>
      <c r="H94" s="29" t="s">
        <v>75</v>
      </c>
      <c r="I94" s="22">
        <v>0</v>
      </c>
      <c r="J94" s="42">
        <f t="shared" si="9"/>
        <v>0</v>
      </c>
      <c r="K94" s="22">
        <v>0</v>
      </c>
      <c r="L94" s="15">
        <v>0</v>
      </c>
      <c r="M94" s="17">
        <v>0</v>
      </c>
      <c r="N94" s="17">
        <f t="shared" si="10"/>
        <v>0</v>
      </c>
      <c r="O94" s="6">
        <f t="shared" si="11"/>
        <v>0</v>
      </c>
      <c r="P94" s="40">
        <f t="shared" si="12"/>
        <v>0</v>
      </c>
      <c r="Q94" s="17" t="s">
        <v>491</v>
      </c>
    </row>
    <row r="95" spans="1:17" ht="18.75" x14ac:dyDescent="0.25">
      <c r="A95" s="35">
        <v>81</v>
      </c>
      <c r="B95" s="31" t="s">
        <v>262</v>
      </c>
      <c r="C95" s="31" t="s">
        <v>106</v>
      </c>
      <c r="D95" s="31" t="s">
        <v>105</v>
      </c>
      <c r="E95" s="32" t="s">
        <v>211</v>
      </c>
      <c r="F95" s="20">
        <v>10</v>
      </c>
      <c r="G95" s="32">
        <v>10</v>
      </c>
      <c r="H95" s="29" t="s">
        <v>75</v>
      </c>
      <c r="I95" s="22">
        <v>0</v>
      </c>
      <c r="J95" s="42">
        <f t="shared" si="9"/>
        <v>0</v>
      </c>
      <c r="K95" s="22">
        <v>0</v>
      </c>
      <c r="L95" s="15">
        <v>0</v>
      </c>
      <c r="M95" s="17">
        <v>0</v>
      </c>
      <c r="N95" s="17">
        <f t="shared" si="10"/>
        <v>0</v>
      </c>
      <c r="O95" s="6">
        <f t="shared" si="11"/>
        <v>0</v>
      </c>
      <c r="P95" s="40">
        <f t="shared" si="12"/>
        <v>0</v>
      </c>
      <c r="Q95" s="17" t="s">
        <v>491</v>
      </c>
    </row>
    <row r="96" spans="1:17" ht="18.75" x14ac:dyDescent="0.3">
      <c r="A96" s="35">
        <v>82</v>
      </c>
      <c r="B96" s="31" t="s">
        <v>263</v>
      </c>
      <c r="C96" s="31" t="s">
        <v>192</v>
      </c>
      <c r="D96" s="31" t="s">
        <v>124</v>
      </c>
      <c r="E96" s="32" t="s">
        <v>206</v>
      </c>
      <c r="F96" s="20">
        <v>10</v>
      </c>
      <c r="G96" s="32">
        <v>10</v>
      </c>
      <c r="H96" s="27" t="s">
        <v>75</v>
      </c>
      <c r="I96" s="17">
        <v>0</v>
      </c>
      <c r="J96" s="42">
        <f t="shared" si="9"/>
        <v>0</v>
      </c>
      <c r="K96" s="26">
        <v>0</v>
      </c>
      <c r="L96" s="15">
        <v>0</v>
      </c>
      <c r="M96" s="17">
        <v>0</v>
      </c>
      <c r="N96" s="17">
        <f t="shared" si="10"/>
        <v>0</v>
      </c>
      <c r="O96" s="6">
        <f t="shared" si="11"/>
        <v>0</v>
      </c>
      <c r="P96" s="40">
        <f t="shared" si="12"/>
        <v>0</v>
      </c>
      <c r="Q96" s="17" t="s">
        <v>491</v>
      </c>
    </row>
    <row r="97" spans="1:17" ht="18.75" x14ac:dyDescent="0.3">
      <c r="A97" s="35">
        <v>83</v>
      </c>
      <c r="B97" s="31" t="s">
        <v>264</v>
      </c>
      <c r="C97" s="31" t="s">
        <v>173</v>
      </c>
      <c r="D97" s="31" t="s">
        <v>129</v>
      </c>
      <c r="E97" s="32" t="s">
        <v>204</v>
      </c>
      <c r="F97" s="20">
        <v>11</v>
      </c>
      <c r="G97" s="20">
        <v>10</v>
      </c>
      <c r="H97" s="27" t="s">
        <v>75</v>
      </c>
      <c r="I97" s="17">
        <v>0</v>
      </c>
      <c r="J97" s="42">
        <f t="shared" si="9"/>
        <v>0</v>
      </c>
      <c r="K97" s="26">
        <v>0</v>
      </c>
      <c r="L97" s="15">
        <v>0</v>
      </c>
      <c r="M97" s="17">
        <v>0</v>
      </c>
      <c r="N97" s="17">
        <f t="shared" si="10"/>
        <v>0</v>
      </c>
      <c r="O97" s="6">
        <f t="shared" si="11"/>
        <v>0</v>
      </c>
      <c r="P97" s="40">
        <f t="shared" si="12"/>
        <v>0</v>
      </c>
      <c r="Q97" s="17" t="s">
        <v>491</v>
      </c>
    </row>
    <row r="98" spans="1:17" ht="18.75" x14ac:dyDescent="0.3">
      <c r="A98" s="35">
        <v>84</v>
      </c>
      <c r="B98" s="31" t="s">
        <v>268</v>
      </c>
      <c r="C98" s="31" t="s">
        <v>269</v>
      </c>
      <c r="D98" s="31" t="s">
        <v>117</v>
      </c>
      <c r="E98" s="32" t="s">
        <v>211</v>
      </c>
      <c r="F98" s="20">
        <v>10</v>
      </c>
      <c r="G98" s="32">
        <v>11</v>
      </c>
      <c r="H98" s="27" t="s">
        <v>75</v>
      </c>
      <c r="I98" s="17">
        <v>0</v>
      </c>
      <c r="J98" s="42">
        <f t="shared" si="9"/>
        <v>0</v>
      </c>
      <c r="K98" s="26">
        <v>0</v>
      </c>
      <c r="L98" s="15">
        <v>0</v>
      </c>
      <c r="M98" s="17">
        <v>0</v>
      </c>
      <c r="N98" s="17">
        <f t="shared" si="10"/>
        <v>0</v>
      </c>
      <c r="O98" s="6">
        <f t="shared" si="11"/>
        <v>0</v>
      </c>
      <c r="P98" s="40">
        <f t="shared" si="12"/>
        <v>0</v>
      </c>
      <c r="Q98" s="17" t="s">
        <v>491</v>
      </c>
    </row>
    <row r="99" spans="1:17" ht="18.75" x14ac:dyDescent="0.3">
      <c r="A99" s="35">
        <v>85</v>
      </c>
      <c r="B99" s="31" t="s">
        <v>270</v>
      </c>
      <c r="C99" s="31" t="s">
        <v>271</v>
      </c>
      <c r="D99" s="31" t="s">
        <v>128</v>
      </c>
      <c r="E99" s="32" t="s">
        <v>217</v>
      </c>
      <c r="F99" s="20">
        <v>9</v>
      </c>
      <c r="G99" s="32">
        <v>11</v>
      </c>
      <c r="H99" s="27" t="s">
        <v>75</v>
      </c>
      <c r="I99" s="17">
        <v>0</v>
      </c>
      <c r="J99" s="42">
        <f t="shared" si="9"/>
        <v>0</v>
      </c>
      <c r="K99" s="26">
        <v>0</v>
      </c>
      <c r="L99" s="15">
        <v>0</v>
      </c>
      <c r="M99" s="17">
        <v>0</v>
      </c>
      <c r="N99" s="17">
        <f t="shared" si="10"/>
        <v>0</v>
      </c>
      <c r="O99" s="6">
        <f t="shared" si="11"/>
        <v>0</v>
      </c>
      <c r="P99" s="40">
        <f t="shared" si="12"/>
        <v>0</v>
      </c>
      <c r="Q99" s="17" t="s">
        <v>491</v>
      </c>
    </row>
    <row r="100" spans="1:17" ht="18.75" x14ac:dyDescent="0.3">
      <c r="A100" s="35">
        <v>86</v>
      </c>
      <c r="B100" s="31" t="s">
        <v>272</v>
      </c>
      <c r="C100" s="31" t="s">
        <v>273</v>
      </c>
      <c r="D100" s="31" t="s">
        <v>110</v>
      </c>
      <c r="E100" s="32" t="s">
        <v>211</v>
      </c>
      <c r="F100" s="20">
        <v>10</v>
      </c>
      <c r="G100" s="32">
        <v>11</v>
      </c>
      <c r="H100" s="27" t="s">
        <v>75</v>
      </c>
      <c r="I100" s="17">
        <v>0</v>
      </c>
      <c r="J100" s="42">
        <f t="shared" si="9"/>
        <v>0</v>
      </c>
      <c r="K100" s="26">
        <v>0</v>
      </c>
      <c r="L100" s="15">
        <v>0</v>
      </c>
      <c r="M100" s="17">
        <v>0</v>
      </c>
      <c r="N100" s="17">
        <f t="shared" si="10"/>
        <v>0</v>
      </c>
      <c r="O100" s="6">
        <f t="shared" si="11"/>
        <v>0</v>
      </c>
      <c r="P100" s="40">
        <f t="shared" si="12"/>
        <v>0</v>
      </c>
      <c r="Q100" s="17" t="s">
        <v>491</v>
      </c>
    </row>
    <row r="101" spans="1:17" ht="18.75" x14ac:dyDescent="0.3">
      <c r="A101" s="35">
        <v>87</v>
      </c>
      <c r="B101" s="31" t="s">
        <v>274</v>
      </c>
      <c r="C101" s="31" t="s">
        <v>140</v>
      </c>
      <c r="D101" s="31" t="s">
        <v>105</v>
      </c>
      <c r="E101" s="32" t="s">
        <v>209</v>
      </c>
      <c r="F101" s="20">
        <v>9</v>
      </c>
      <c r="G101" s="32">
        <v>11</v>
      </c>
      <c r="H101" s="27" t="s">
        <v>75</v>
      </c>
      <c r="I101" s="17">
        <v>0</v>
      </c>
      <c r="J101" s="42">
        <f t="shared" si="9"/>
        <v>0</v>
      </c>
      <c r="K101" s="26">
        <v>0</v>
      </c>
      <c r="L101" s="15">
        <v>0</v>
      </c>
      <c r="M101" s="17">
        <v>0</v>
      </c>
      <c r="N101" s="17">
        <f t="shared" si="10"/>
        <v>0</v>
      </c>
      <c r="O101" s="6">
        <f t="shared" si="11"/>
        <v>0</v>
      </c>
      <c r="P101" s="40">
        <f t="shared" si="12"/>
        <v>0</v>
      </c>
      <c r="Q101" s="17" t="s">
        <v>491</v>
      </c>
    </row>
    <row r="102" spans="1:17" ht="18.75" x14ac:dyDescent="0.3">
      <c r="A102" s="35">
        <v>88</v>
      </c>
      <c r="B102" s="31" t="s">
        <v>288</v>
      </c>
      <c r="C102" s="31" t="s">
        <v>150</v>
      </c>
      <c r="D102" s="31" t="s">
        <v>166</v>
      </c>
      <c r="E102" s="32" t="s">
        <v>217</v>
      </c>
      <c r="F102" s="20">
        <v>9</v>
      </c>
      <c r="G102" s="32">
        <v>18</v>
      </c>
      <c r="H102" s="27" t="s">
        <v>75</v>
      </c>
      <c r="I102" s="17">
        <v>0</v>
      </c>
      <c r="J102" s="42">
        <f t="shared" si="9"/>
        <v>0</v>
      </c>
      <c r="K102" s="26">
        <v>0</v>
      </c>
      <c r="L102" s="15">
        <v>0</v>
      </c>
      <c r="M102" s="17">
        <v>0</v>
      </c>
      <c r="N102" s="17">
        <f t="shared" si="10"/>
        <v>0</v>
      </c>
      <c r="O102" s="6">
        <f t="shared" si="11"/>
        <v>0</v>
      </c>
      <c r="P102" s="40">
        <f t="shared" si="12"/>
        <v>0</v>
      </c>
      <c r="Q102" s="17" t="s">
        <v>491</v>
      </c>
    </row>
    <row r="103" spans="1:17" ht="18.75" x14ac:dyDescent="0.3">
      <c r="A103" s="35">
        <v>89</v>
      </c>
      <c r="B103" s="31" t="s">
        <v>289</v>
      </c>
      <c r="C103" s="31" t="s">
        <v>290</v>
      </c>
      <c r="D103" s="31" t="s">
        <v>166</v>
      </c>
      <c r="E103" s="32" t="s">
        <v>217</v>
      </c>
      <c r="F103" s="20">
        <v>9</v>
      </c>
      <c r="G103" s="32">
        <v>18</v>
      </c>
      <c r="H103" s="27" t="s">
        <v>75</v>
      </c>
      <c r="I103" s="17">
        <v>0</v>
      </c>
      <c r="J103" s="42">
        <f t="shared" si="9"/>
        <v>0</v>
      </c>
      <c r="K103" s="26">
        <v>0</v>
      </c>
      <c r="L103" s="15">
        <v>0</v>
      </c>
      <c r="M103" s="17">
        <v>0</v>
      </c>
      <c r="N103" s="17">
        <f t="shared" si="10"/>
        <v>0</v>
      </c>
      <c r="O103" s="6">
        <f t="shared" si="11"/>
        <v>0</v>
      </c>
      <c r="P103" s="40">
        <f t="shared" si="12"/>
        <v>0</v>
      </c>
      <c r="Q103" s="17" t="s">
        <v>491</v>
      </c>
    </row>
    <row r="104" spans="1:17" ht="18.75" x14ac:dyDescent="0.3">
      <c r="A104" s="35">
        <v>90</v>
      </c>
      <c r="B104" s="31" t="s">
        <v>293</v>
      </c>
      <c r="C104" s="31" t="s">
        <v>118</v>
      </c>
      <c r="D104" s="31" t="s">
        <v>147</v>
      </c>
      <c r="E104" s="32" t="s">
        <v>217</v>
      </c>
      <c r="F104" s="20">
        <v>9</v>
      </c>
      <c r="G104" s="32">
        <v>19</v>
      </c>
      <c r="H104" s="27" t="s">
        <v>75</v>
      </c>
      <c r="I104" s="17">
        <v>0</v>
      </c>
      <c r="J104" s="42">
        <f t="shared" si="9"/>
        <v>0</v>
      </c>
      <c r="K104" s="26">
        <v>0</v>
      </c>
      <c r="L104" s="15">
        <v>0</v>
      </c>
      <c r="M104" s="17">
        <v>0</v>
      </c>
      <c r="N104" s="17">
        <f t="shared" si="10"/>
        <v>0</v>
      </c>
      <c r="O104" s="6">
        <f t="shared" si="11"/>
        <v>0</v>
      </c>
      <c r="P104" s="40">
        <f t="shared" si="12"/>
        <v>0</v>
      </c>
      <c r="Q104" s="17" t="s">
        <v>491</v>
      </c>
    </row>
    <row r="105" spans="1:17" ht="18.75" x14ac:dyDescent="0.3">
      <c r="A105" s="35">
        <v>91</v>
      </c>
      <c r="B105" s="37" t="s">
        <v>294</v>
      </c>
      <c r="C105" s="37" t="s">
        <v>152</v>
      </c>
      <c r="D105" s="37" t="s">
        <v>196</v>
      </c>
      <c r="E105" s="38" t="s">
        <v>217</v>
      </c>
      <c r="F105" s="30">
        <v>9</v>
      </c>
      <c r="G105" s="38">
        <v>21</v>
      </c>
      <c r="H105" s="19" t="s">
        <v>75</v>
      </c>
      <c r="I105" s="17">
        <v>0</v>
      </c>
      <c r="J105" s="42">
        <f t="shared" si="9"/>
        <v>0</v>
      </c>
      <c r="K105" s="26">
        <v>0</v>
      </c>
      <c r="L105" s="15">
        <v>0</v>
      </c>
      <c r="M105" s="17">
        <v>0</v>
      </c>
      <c r="N105" s="17">
        <f t="shared" si="10"/>
        <v>0</v>
      </c>
      <c r="O105" s="6">
        <f t="shared" si="11"/>
        <v>0</v>
      </c>
      <c r="P105" s="40">
        <f t="shared" si="12"/>
        <v>0</v>
      </c>
      <c r="Q105" s="17" t="s">
        <v>491</v>
      </c>
    </row>
    <row r="106" spans="1:17" x14ac:dyDescent="0.25">
      <c r="A106" s="12" t="s">
        <v>19</v>
      </c>
      <c r="K106" s="10"/>
    </row>
    <row r="107" spans="1:17" x14ac:dyDescent="0.25">
      <c r="A107" s="8" t="s">
        <v>11</v>
      </c>
      <c r="K107" s="10"/>
    </row>
    <row r="108" spans="1:17" x14ac:dyDescent="0.25">
      <c r="A108" s="12" t="s">
        <v>12</v>
      </c>
      <c r="K108" s="10"/>
    </row>
    <row r="109" spans="1:17" x14ac:dyDescent="0.25">
      <c r="A109" s="12" t="s">
        <v>23</v>
      </c>
      <c r="K109" s="10"/>
    </row>
    <row r="110" spans="1:17" x14ac:dyDescent="0.25">
      <c r="A110" s="12" t="s">
        <v>24</v>
      </c>
      <c r="K110" s="10"/>
    </row>
  </sheetData>
  <autoFilter ref="A12:Q105" xr:uid="{00000000-0009-0000-0000-000002000000}">
    <filterColumn colId="10" showButton="0"/>
    <filterColumn colId="12" showButton="0"/>
    <sortState xmlns:xlrd2="http://schemas.microsoft.com/office/spreadsheetml/2017/richdata2" ref="A17:Q110">
      <sortCondition descending="1" ref="P12:P105"/>
    </sortState>
  </autoFilter>
  <mergeCells count="23">
    <mergeCell ref="K12:L12"/>
    <mergeCell ref="M12:N12"/>
    <mergeCell ref="O12:O13"/>
    <mergeCell ref="P12:P13"/>
    <mergeCell ref="Q12:Q14"/>
    <mergeCell ref="K13:K14"/>
    <mergeCell ref="M13:M14"/>
    <mergeCell ref="F12:F14"/>
    <mergeCell ref="G12:G14"/>
    <mergeCell ref="H12:H14"/>
    <mergeCell ref="I12:I14"/>
    <mergeCell ref="J12:J13"/>
    <mergeCell ref="A9:E9"/>
    <mergeCell ref="A12:A14"/>
    <mergeCell ref="B12:B14"/>
    <mergeCell ref="C12:C14"/>
    <mergeCell ref="D12:D14"/>
    <mergeCell ref="E12:E14"/>
    <mergeCell ref="A3:Q3"/>
    <mergeCell ref="A4:Q4"/>
    <mergeCell ref="A5:Q5"/>
    <mergeCell ref="A7:F7"/>
    <mergeCell ref="B8:C8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R61"/>
  <sheetViews>
    <sheetView zoomScale="70" zoomScaleNormal="70" workbookViewId="0">
      <selection activeCell="G12" sqref="G12:G14"/>
    </sheetView>
  </sheetViews>
  <sheetFormatPr defaultRowHeight="15.75" x14ac:dyDescent="0.25"/>
  <cols>
    <col min="1" max="1" width="9.140625" style="24"/>
    <col min="2" max="2" width="17.5703125" style="24" customWidth="1"/>
    <col min="3" max="3" width="16.7109375" style="24" customWidth="1"/>
    <col min="4" max="4" width="19.42578125" style="24" customWidth="1"/>
    <col min="5" max="5" width="13.42578125" style="24" customWidth="1"/>
    <col min="6" max="6" width="13" style="24" customWidth="1"/>
    <col min="7" max="7" width="18" style="24" customWidth="1"/>
    <col min="8" max="8" width="26.5703125" style="24" customWidth="1"/>
    <col min="9" max="10" width="9.140625" style="24"/>
    <col min="11" max="11" width="11.28515625" style="11" customWidth="1"/>
    <col min="12" max="12" width="17" style="24" customWidth="1"/>
    <col min="13" max="13" width="11.5703125" style="24" customWidth="1"/>
    <col min="14" max="14" width="11.7109375" style="24" customWidth="1"/>
    <col min="15" max="15" width="13.7109375" style="24" customWidth="1"/>
    <col min="16" max="16" width="14.5703125" style="24" customWidth="1"/>
    <col min="17" max="17" width="15.7109375" style="24" customWidth="1"/>
    <col min="18" max="16384" width="9.140625" style="24"/>
  </cols>
  <sheetData>
    <row r="3" spans="1:18" ht="18.75" x14ac:dyDescent="0.25">
      <c r="A3" s="58" t="s">
        <v>26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8" ht="18.75" x14ac:dyDescent="0.25">
      <c r="A4" s="58" t="s">
        <v>13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8" ht="18.75" x14ac:dyDescent="0.25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8" ht="15" customHeight="1" x14ac:dyDescent="0.25"/>
    <row r="7" spans="1:18" ht="15.75" customHeight="1" x14ac:dyDescent="0.25">
      <c r="A7" s="54" t="s">
        <v>101</v>
      </c>
      <c r="B7" s="54"/>
      <c r="C7" s="54"/>
      <c r="D7" s="54"/>
      <c r="E7" s="54"/>
      <c r="F7" s="54"/>
      <c r="G7" s="25"/>
      <c r="H7" s="25"/>
      <c r="I7" s="25"/>
      <c r="J7" s="25"/>
      <c r="K7" s="25"/>
      <c r="L7" s="25"/>
      <c r="M7" s="25"/>
      <c r="N7" s="25"/>
    </row>
    <row r="8" spans="1:18" x14ac:dyDescent="0.25">
      <c r="A8" s="25" t="s">
        <v>0</v>
      </c>
      <c r="B8" s="70" t="s">
        <v>102</v>
      </c>
      <c r="C8" s="70"/>
    </row>
    <row r="9" spans="1:18" x14ac:dyDescent="0.25">
      <c r="A9" s="54" t="s">
        <v>103</v>
      </c>
      <c r="B9" s="54"/>
      <c r="C9" s="54"/>
      <c r="D9" s="54"/>
      <c r="E9" s="54"/>
    </row>
    <row r="10" spans="1:18" x14ac:dyDescent="0.25">
      <c r="A10" s="11"/>
    </row>
    <row r="12" spans="1:18" ht="36" customHeight="1" x14ac:dyDescent="0.25">
      <c r="A12" s="55" t="s">
        <v>1</v>
      </c>
      <c r="B12" s="55" t="s">
        <v>2</v>
      </c>
      <c r="C12" s="55" t="s">
        <v>3</v>
      </c>
      <c r="D12" s="55" t="s">
        <v>4</v>
      </c>
      <c r="E12" s="55" t="s">
        <v>16</v>
      </c>
      <c r="F12" s="55" t="s">
        <v>17</v>
      </c>
      <c r="G12" s="55" t="s">
        <v>494</v>
      </c>
      <c r="H12" s="55" t="s">
        <v>5</v>
      </c>
      <c r="I12" s="63" t="s">
        <v>6</v>
      </c>
      <c r="J12" s="63" t="s">
        <v>18</v>
      </c>
      <c r="K12" s="61" t="s">
        <v>7</v>
      </c>
      <c r="L12" s="62"/>
      <c r="M12" s="61" t="s">
        <v>8</v>
      </c>
      <c r="N12" s="62"/>
      <c r="O12" s="59" t="s">
        <v>22</v>
      </c>
      <c r="P12" s="59" t="s">
        <v>25</v>
      </c>
      <c r="Q12" s="66" t="s">
        <v>9</v>
      </c>
    </row>
    <row r="13" spans="1:18" ht="87.75" customHeight="1" x14ac:dyDescent="0.25">
      <c r="A13" s="56"/>
      <c r="B13" s="56"/>
      <c r="C13" s="56"/>
      <c r="D13" s="56"/>
      <c r="E13" s="56"/>
      <c r="F13" s="56"/>
      <c r="G13" s="56"/>
      <c r="H13" s="56"/>
      <c r="I13" s="69"/>
      <c r="J13" s="64"/>
      <c r="K13" s="59" t="s">
        <v>15</v>
      </c>
      <c r="L13" s="43" t="s">
        <v>20</v>
      </c>
      <c r="M13" s="59" t="s">
        <v>10</v>
      </c>
      <c r="N13" s="43" t="s">
        <v>21</v>
      </c>
      <c r="O13" s="60"/>
      <c r="P13" s="60"/>
      <c r="Q13" s="67"/>
      <c r="R13" s="44"/>
    </row>
    <row r="14" spans="1:18" ht="15" customHeight="1" x14ac:dyDescent="0.25">
      <c r="A14" s="56"/>
      <c r="B14" s="56"/>
      <c r="C14" s="56"/>
      <c r="D14" s="56"/>
      <c r="E14" s="56"/>
      <c r="F14" s="56"/>
      <c r="G14" s="57"/>
      <c r="H14" s="57"/>
      <c r="I14" s="64"/>
      <c r="J14" s="43" t="s">
        <v>27</v>
      </c>
      <c r="K14" s="60"/>
      <c r="L14" s="43" t="s">
        <v>28</v>
      </c>
      <c r="M14" s="60"/>
      <c r="N14" s="43" t="s">
        <v>28</v>
      </c>
      <c r="O14" s="41" t="s">
        <v>29</v>
      </c>
      <c r="P14" s="41" t="s">
        <v>30</v>
      </c>
      <c r="Q14" s="68"/>
      <c r="R14" s="44"/>
    </row>
    <row r="15" spans="1:18" ht="18.75" x14ac:dyDescent="0.25">
      <c r="A15" s="23">
        <v>1</v>
      </c>
      <c r="B15" s="32" t="s">
        <v>458</v>
      </c>
      <c r="C15" s="32" t="s">
        <v>92</v>
      </c>
      <c r="D15" s="32" t="s">
        <v>37</v>
      </c>
      <c r="E15" s="32" t="s">
        <v>200</v>
      </c>
      <c r="F15" s="32">
        <v>9</v>
      </c>
      <c r="G15" s="32">
        <v>3</v>
      </c>
      <c r="H15" s="18" t="s">
        <v>75</v>
      </c>
      <c r="I15" s="23">
        <v>31</v>
      </c>
      <c r="J15" s="46">
        <f t="shared" ref="J15:J53" si="0">SUM((20*I15)/39)</f>
        <v>15.897435897435898</v>
      </c>
      <c r="K15" s="22">
        <v>52.23</v>
      </c>
      <c r="L15" s="23">
        <f t="shared" ref="L15:L35" si="1">SUM((40*46.97)/K15)</f>
        <v>35.971663794753972</v>
      </c>
      <c r="M15" s="23">
        <v>7</v>
      </c>
      <c r="N15" s="23">
        <f t="shared" ref="N15:N53" si="2">SUM((M15*40)/10)</f>
        <v>28</v>
      </c>
      <c r="O15" s="39">
        <f t="shared" ref="O15:O53" si="3">SUM(L15+N15)</f>
        <v>63.971663794753972</v>
      </c>
      <c r="P15" s="39">
        <f t="shared" ref="P15:P53" si="4">SUM(J15+O15)</f>
        <v>79.869099692189877</v>
      </c>
      <c r="Q15" s="23" t="s">
        <v>492</v>
      </c>
    </row>
    <row r="16" spans="1:18" ht="18.75" x14ac:dyDescent="0.25">
      <c r="A16" s="23">
        <v>2</v>
      </c>
      <c r="B16" s="32" t="s">
        <v>461</v>
      </c>
      <c r="C16" s="32" t="s">
        <v>91</v>
      </c>
      <c r="D16" s="32" t="s">
        <v>80</v>
      </c>
      <c r="E16" s="32" t="s">
        <v>211</v>
      </c>
      <c r="F16" s="32">
        <v>10</v>
      </c>
      <c r="G16" s="32">
        <v>9</v>
      </c>
      <c r="H16" s="18" t="s">
        <v>75</v>
      </c>
      <c r="I16" s="23">
        <v>36</v>
      </c>
      <c r="J16" s="46">
        <f t="shared" si="0"/>
        <v>18.46153846153846</v>
      </c>
      <c r="K16" s="22">
        <v>50.79</v>
      </c>
      <c r="L16" s="23">
        <f t="shared" si="1"/>
        <v>36.991533766489468</v>
      </c>
      <c r="M16" s="23">
        <v>6</v>
      </c>
      <c r="N16" s="23">
        <f t="shared" si="2"/>
        <v>24</v>
      </c>
      <c r="O16" s="39">
        <f t="shared" si="3"/>
        <v>60.991533766489468</v>
      </c>
      <c r="P16" s="39">
        <f t="shared" si="4"/>
        <v>79.453072228027935</v>
      </c>
      <c r="Q16" s="23" t="s">
        <v>492</v>
      </c>
    </row>
    <row r="17" spans="1:17" ht="18.75" x14ac:dyDescent="0.25">
      <c r="A17" s="23">
        <v>3</v>
      </c>
      <c r="B17" s="32" t="s">
        <v>179</v>
      </c>
      <c r="C17" s="32" t="s">
        <v>463</v>
      </c>
      <c r="D17" s="32" t="s">
        <v>70</v>
      </c>
      <c r="E17" s="32" t="s">
        <v>211</v>
      </c>
      <c r="F17" s="32">
        <v>10</v>
      </c>
      <c r="G17" s="32">
        <v>9</v>
      </c>
      <c r="H17" s="18" t="s">
        <v>75</v>
      </c>
      <c r="I17" s="23">
        <v>39</v>
      </c>
      <c r="J17" s="46">
        <f t="shared" si="0"/>
        <v>20</v>
      </c>
      <c r="K17" s="22">
        <v>56.01</v>
      </c>
      <c r="L17" s="23">
        <f t="shared" si="1"/>
        <v>33.544009998214605</v>
      </c>
      <c r="M17" s="23">
        <v>4.5</v>
      </c>
      <c r="N17" s="23">
        <f t="shared" si="2"/>
        <v>18</v>
      </c>
      <c r="O17" s="39">
        <f t="shared" si="3"/>
        <v>51.544009998214605</v>
      </c>
      <c r="P17" s="39">
        <f t="shared" si="4"/>
        <v>71.544009998214605</v>
      </c>
      <c r="Q17" s="23" t="s">
        <v>492</v>
      </c>
    </row>
    <row r="18" spans="1:17" ht="18.75" x14ac:dyDescent="0.25">
      <c r="A18" s="23">
        <v>4</v>
      </c>
      <c r="B18" s="32" t="s">
        <v>82</v>
      </c>
      <c r="C18" s="32" t="s">
        <v>83</v>
      </c>
      <c r="D18" s="32" t="s">
        <v>84</v>
      </c>
      <c r="E18" s="32" t="s">
        <v>204</v>
      </c>
      <c r="F18" s="32">
        <v>11</v>
      </c>
      <c r="G18" s="32">
        <v>8</v>
      </c>
      <c r="H18" s="18" t="s">
        <v>75</v>
      </c>
      <c r="I18" s="23">
        <v>30</v>
      </c>
      <c r="J18" s="46">
        <f t="shared" si="0"/>
        <v>15.384615384615385</v>
      </c>
      <c r="K18" s="22">
        <v>46.97</v>
      </c>
      <c r="L18" s="23">
        <f t="shared" si="1"/>
        <v>40</v>
      </c>
      <c r="M18" s="23">
        <v>3</v>
      </c>
      <c r="N18" s="23">
        <f t="shared" si="2"/>
        <v>12</v>
      </c>
      <c r="O18" s="39">
        <f t="shared" si="3"/>
        <v>52</v>
      </c>
      <c r="P18" s="39">
        <f t="shared" si="4"/>
        <v>67.384615384615387</v>
      </c>
      <c r="Q18" s="23" t="s">
        <v>492</v>
      </c>
    </row>
    <row r="19" spans="1:17" ht="18.75" x14ac:dyDescent="0.25">
      <c r="A19" s="23">
        <v>5</v>
      </c>
      <c r="B19" s="32" t="s">
        <v>462</v>
      </c>
      <c r="C19" s="32" t="s">
        <v>88</v>
      </c>
      <c r="D19" s="32" t="s">
        <v>35</v>
      </c>
      <c r="E19" s="32" t="s">
        <v>217</v>
      </c>
      <c r="F19" s="32">
        <v>9</v>
      </c>
      <c r="G19" s="32">
        <v>9</v>
      </c>
      <c r="H19" s="18" t="s">
        <v>75</v>
      </c>
      <c r="I19" s="23">
        <v>36</v>
      </c>
      <c r="J19" s="46">
        <f t="shared" si="0"/>
        <v>18.46153846153846</v>
      </c>
      <c r="K19" s="22">
        <v>66.290000000000006</v>
      </c>
      <c r="L19" s="23">
        <f t="shared" si="1"/>
        <v>28.342133051742341</v>
      </c>
      <c r="M19" s="23">
        <v>5</v>
      </c>
      <c r="N19" s="23">
        <f t="shared" si="2"/>
        <v>20</v>
      </c>
      <c r="O19" s="39">
        <f t="shared" si="3"/>
        <v>48.342133051742337</v>
      </c>
      <c r="P19" s="39">
        <f t="shared" si="4"/>
        <v>66.80367151328079</v>
      </c>
      <c r="Q19" s="23" t="s">
        <v>492</v>
      </c>
    </row>
    <row r="20" spans="1:17" ht="18.75" x14ac:dyDescent="0.25">
      <c r="A20" s="23">
        <v>6</v>
      </c>
      <c r="B20" s="32" t="s">
        <v>454</v>
      </c>
      <c r="C20" s="32" t="s">
        <v>455</v>
      </c>
      <c r="D20" s="32" t="s">
        <v>46</v>
      </c>
      <c r="E20" s="32" t="s">
        <v>200</v>
      </c>
      <c r="F20" s="32">
        <v>9</v>
      </c>
      <c r="G20" s="32">
        <v>2</v>
      </c>
      <c r="H20" s="18" t="s">
        <v>75</v>
      </c>
      <c r="I20" s="23">
        <v>16</v>
      </c>
      <c r="J20" s="46">
        <f t="shared" si="0"/>
        <v>8.2051282051282044</v>
      </c>
      <c r="K20" s="22">
        <v>50.53</v>
      </c>
      <c r="L20" s="23">
        <f t="shared" si="1"/>
        <v>37.181872155155354</v>
      </c>
      <c r="M20" s="23">
        <v>4.5</v>
      </c>
      <c r="N20" s="23">
        <f t="shared" si="2"/>
        <v>18</v>
      </c>
      <c r="O20" s="39">
        <f t="shared" si="3"/>
        <v>55.181872155155354</v>
      </c>
      <c r="P20" s="39">
        <f t="shared" si="4"/>
        <v>63.387000360283558</v>
      </c>
      <c r="Q20" s="23" t="s">
        <v>492</v>
      </c>
    </row>
    <row r="21" spans="1:17" ht="18.75" x14ac:dyDescent="0.25">
      <c r="A21" s="23">
        <v>7</v>
      </c>
      <c r="B21" s="32" t="s">
        <v>452</v>
      </c>
      <c r="C21" s="32" t="s">
        <v>79</v>
      </c>
      <c r="D21" s="32" t="s">
        <v>74</v>
      </c>
      <c r="E21" s="32" t="s">
        <v>204</v>
      </c>
      <c r="F21" s="32">
        <v>11</v>
      </c>
      <c r="G21" s="32">
        <v>2</v>
      </c>
      <c r="H21" s="18" t="s">
        <v>75</v>
      </c>
      <c r="I21" s="23">
        <v>20</v>
      </c>
      <c r="J21" s="46">
        <f t="shared" si="0"/>
        <v>10.256410256410257</v>
      </c>
      <c r="K21" s="22">
        <v>61.94</v>
      </c>
      <c r="L21" s="23">
        <f t="shared" si="1"/>
        <v>30.332579916047788</v>
      </c>
      <c r="M21" s="23">
        <v>5.5</v>
      </c>
      <c r="N21" s="23">
        <f t="shared" si="2"/>
        <v>22</v>
      </c>
      <c r="O21" s="39">
        <f t="shared" si="3"/>
        <v>52.332579916047791</v>
      </c>
      <c r="P21" s="39">
        <f t="shared" si="4"/>
        <v>62.588990172458047</v>
      </c>
      <c r="Q21" s="23" t="s">
        <v>492</v>
      </c>
    </row>
    <row r="22" spans="1:17" ht="18.75" x14ac:dyDescent="0.25">
      <c r="A22" s="23">
        <v>8</v>
      </c>
      <c r="B22" s="32" t="s">
        <v>476</v>
      </c>
      <c r="C22" s="32" t="s">
        <v>73</v>
      </c>
      <c r="D22" s="32" t="s">
        <v>74</v>
      </c>
      <c r="E22" s="32" t="s">
        <v>217</v>
      </c>
      <c r="F22" s="32">
        <v>9</v>
      </c>
      <c r="G22" s="32">
        <v>19</v>
      </c>
      <c r="H22" s="18" t="s">
        <v>75</v>
      </c>
      <c r="I22" s="23">
        <v>10</v>
      </c>
      <c r="J22" s="46">
        <f t="shared" si="0"/>
        <v>5.1282051282051286</v>
      </c>
      <c r="K22" s="22">
        <v>48.34</v>
      </c>
      <c r="L22" s="23">
        <f t="shared" si="1"/>
        <v>38.866363260239964</v>
      </c>
      <c r="M22" s="23">
        <v>4.5</v>
      </c>
      <c r="N22" s="23">
        <f t="shared" si="2"/>
        <v>18</v>
      </c>
      <c r="O22" s="39">
        <f t="shared" si="3"/>
        <v>56.866363260239964</v>
      </c>
      <c r="P22" s="39">
        <f t="shared" si="4"/>
        <v>61.994568388445096</v>
      </c>
      <c r="Q22" s="23" t="s">
        <v>492</v>
      </c>
    </row>
    <row r="23" spans="1:17" ht="18.75" x14ac:dyDescent="0.25">
      <c r="A23" s="23">
        <v>9</v>
      </c>
      <c r="B23" s="32" t="s">
        <v>82</v>
      </c>
      <c r="C23" s="32" t="s">
        <v>81</v>
      </c>
      <c r="D23" s="32" t="s">
        <v>84</v>
      </c>
      <c r="E23" s="32" t="s">
        <v>204</v>
      </c>
      <c r="F23" s="32">
        <v>11</v>
      </c>
      <c r="G23" s="32">
        <v>8</v>
      </c>
      <c r="H23" s="18" t="s">
        <v>75</v>
      </c>
      <c r="I23" s="23">
        <v>20.5</v>
      </c>
      <c r="J23" s="46">
        <f t="shared" si="0"/>
        <v>10.512820512820513</v>
      </c>
      <c r="K23" s="22">
        <v>52.56</v>
      </c>
      <c r="L23" s="23">
        <f t="shared" si="1"/>
        <v>35.74581430745814</v>
      </c>
      <c r="M23" s="23">
        <v>3.5</v>
      </c>
      <c r="N23" s="23">
        <f t="shared" si="2"/>
        <v>14</v>
      </c>
      <c r="O23" s="39">
        <f t="shared" si="3"/>
        <v>49.74581430745814</v>
      </c>
      <c r="P23" s="39">
        <f t="shared" si="4"/>
        <v>60.258634820278651</v>
      </c>
      <c r="Q23" s="23" t="s">
        <v>492</v>
      </c>
    </row>
    <row r="24" spans="1:17" ht="15.75" customHeight="1" x14ac:dyDescent="0.25">
      <c r="A24" s="23">
        <v>10</v>
      </c>
      <c r="B24" s="32" t="s">
        <v>459</v>
      </c>
      <c r="C24" s="32" t="s">
        <v>406</v>
      </c>
      <c r="D24" s="32" t="s">
        <v>70</v>
      </c>
      <c r="E24" s="32" t="s">
        <v>200</v>
      </c>
      <c r="F24" s="32">
        <v>9</v>
      </c>
      <c r="G24" s="32">
        <v>3</v>
      </c>
      <c r="H24" s="18" t="s">
        <v>75</v>
      </c>
      <c r="I24" s="23">
        <v>18</v>
      </c>
      <c r="J24" s="46">
        <f t="shared" si="0"/>
        <v>9.2307692307692299</v>
      </c>
      <c r="K24" s="22">
        <v>54.44</v>
      </c>
      <c r="L24" s="23">
        <f t="shared" si="1"/>
        <v>34.511388684790596</v>
      </c>
      <c r="M24" s="23">
        <v>4</v>
      </c>
      <c r="N24" s="23">
        <f t="shared" si="2"/>
        <v>16</v>
      </c>
      <c r="O24" s="39">
        <f t="shared" si="3"/>
        <v>50.511388684790596</v>
      </c>
      <c r="P24" s="39">
        <f t="shared" si="4"/>
        <v>59.742157915559829</v>
      </c>
      <c r="Q24" s="23" t="s">
        <v>492</v>
      </c>
    </row>
    <row r="25" spans="1:17" ht="18.75" x14ac:dyDescent="0.25">
      <c r="A25" s="23">
        <v>11</v>
      </c>
      <c r="B25" s="32" t="s">
        <v>57</v>
      </c>
      <c r="C25" s="32" t="s">
        <v>79</v>
      </c>
      <c r="D25" s="32" t="s">
        <v>51</v>
      </c>
      <c r="E25" s="32" t="s">
        <v>217</v>
      </c>
      <c r="F25" s="32">
        <v>9</v>
      </c>
      <c r="G25" s="32">
        <v>8</v>
      </c>
      <c r="H25" s="18" t="s">
        <v>75</v>
      </c>
      <c r="I25" s="23">
        <v>0</v>
      </c>
      <c r="J25" s="46">
        <f t="shared" si="0"/>
        <v>0</v>
      </c>
      <c r="K25" s="22">
        <v>56.12</v>
      </c>
      <c r="L25" s="23">
        <f t="shared" si="1"/>
        <v>33.478260869565219</v>
      </c>
      <c r="M25" s="23">
        <v>5.5</v>
      </c>
      <c r="N25" s="23">
        <f t="shared" si="2"/>
        <v>22</v>
      </c>
      <c r="O25" s="39">
        <f t="shared" si="3"/>
        <v>55.478260869565219</v>
      </c>
      <c r="P25" s="39">
        <f t="shared" si="4"/>
        <v>55.478260869565219</v>
      </c>
      <c r="Q25" s="23" t="s">
        <v>492</v>
      </c>
    </row>
    <row r="26" spans="1:17" ht="18.75" x14ac:dyDescent="0.25">
      <c r="A26" s="23">
        <v>12</v>
      </c>
      <c r="B26" s="32" t="s">
        <v>475</v>
      </c>
      <c r="C26" s="32" t="s">
        <v>100</v>
      </c>
      <c r="D26" s="32" t="s">
        <v>86</v>
      </c>
      <c r="E26" s="32" t="s">
        <v>217</v>
      </c>
      <c r="F26" s="32">
        <v>9</v>
      </c>
      <c r="G26" s="32">
        <v>19</v>
      </c>
      <c r="H26" s="18" t="s">
        <v>75</v>
      </c>
      <c r="I26" s="23">
        <v>12.5</v>
      </c>
      <c r="J26" s="46">
        <f t="shared" si="0"/>
        <v>6.4102564102564106</v>
      </c>
      <c r="K26" s="22">
        <v>70.349999999999994</v>
      </c>
      <c r="L26" s="23">
        <f t="shared" si="1"/>
        <v>26.706467661691544</v>
      </c>
      <c r="M26" s="23">
        <v>5</v>
      </c>
      <c r="N26" s="23">
        <f t="shared" si="2"/>
        <v>20</v>
      </c>
      <c r="O26" s="39">
        <f t="shared" si="3"/>
        <v>46.706467661691548</v>
      </c>
      <c r="P26" s="39">
        <f t="shared" si="4"/>
        <v>53.116724071947957</v>
      </c>
      <c r="Q26" s="23" t="s">
        <v>492</v>
      </c>
    </row>
    <row r="27" spans="1:17" ht="18.75" x14ac:dyDescent="0.25">
      <c r="A27" s="23">
        <v>13</v>
      </c>
      <c r="B27" s="32" t="s">
        <v>477</v>
      </c>
      <c r="C27" s="32" t="s">
        <v>69</v>
      </c>
      <c r="D27" s="32" t="s">
        <v>478</v>
      </c>
      <c r="E27" s="32" t="s">
        <v>217</v>
      </c>
      <c r="F27" s="32">
        <v>9</v>
      </c>
      <c r="G27" s="32">
        <v>19</v>
      </c>
      <c r="H27" s="18" t="s">
        <v>75</v>
      </c>
      <c r="I27" s="23">
        <v>0</v>
      </c>
      <c r="J27" s="46">
        <f t="shared" si="0"/>
        <v>0</v>
      </c>
      <c r="K27" s="22">
        <v>64.650000000000006</v>
      </c>
      <c r="L27" s="23">
        <f t="shared" si="1"/>
        <v>29.061098221191024</v>
      </c>
      <c r="M27" s="23">
        <v>6</v>
      </c>
      <c r="N27" s="23">
        <f t="shared" si="2"/>
        <v>24</v>
      </c>
      <c r="O27" s="39">
        <f t="shared" si="3"/>
        <v>53.061098221191024</v>
      </c>
      <c r="P27" s="39">
        <f t="shared" si="4"/>
        <v>53.061098221191024</v>
      </c>
      <c r="Q27" s="23" t="s">
        <v>492</v>
      </c>
    </row>
    <row r="28" spans="1:17" ht="18.75" x14ac:dyDescent="0.25">
      <c r="A28" s="23">
        <v>14</v>
      </c>
      <c r="B28" s="32" t="s">
        <v>68</v>
      </c>
      <c r="C28" s="32" t="s">
        <v>71</v>
      </c>
      <c r="D28" s="32" t="s">
        <v>48</v>
      </c>
      <c r="E28" s="32" t="s">
        <v>209</v>
      </c>
      <c r="F28" s="32">
        <v>9</v>
      </c>
      <c r="G28" s="32">
        <v>12</v>
      </c>
      <c r="H28" s="18" t="s">
        <v>75</v>
      </c>
      <c r="I28" s="23">
        <v>12</v>
      </c>
      <c r="J28" s="46">
        <f t="shared" si="0"/>
        <v>6.1538461538461542</v>
      </c>
      <c r="K28" s="22">
        <v>61.84</v>
      </c>
      <c r="L28" s="23">
        <f t="shared" si="1"/>
        <v>30.381630012936608</v>
      </c>
      <c r="M28" s="23">
        <v>3.5</v>
      </c>
      <c r="N28" s="23">
        <f t="shared" si="2"/>
        <v>14</v>
      </c>
      <c r="O28" s="39">
        <f t="shared" si="3"/>
        <v>44.381630012936611</v>
      </c>
      <c r="P28" s="39">
        <f t="shared" si="4"/>
        <v>50.535476166782765</v>
      </c>
      <c r="Q28" s="23" t="s">
        <v>492</v>
      </c>
    </row>
    <row r="29" spans="1:17" ht="18.75" x14ac:dyDescent="0.25">
      <c r="A29" s="23">
        <v>15</v>
      </c>
      <c r="B29" s="32" t="s">
        <v>96</v>
      </c>
      <c r="C29" s="32" t="s">
        <v>451</v>
      </c>
      <c r="D29" s="32" t="s">
        <v>48</v>
      </c>
      <c r="E29" s="32" t="s">
        <v>209</v>
      </c>
      <c r="F29" s="32">
        <v>9</v>
      </c>
      <c r="G29" s="32">
        <v>2</v>
      </c>
      <c r="H29" s="18" t="s">
        <v>75</v>
      </c>
      <c r="I29" s="23">
        <v>20</v>
      </c>
      <c r="J29" s="46">
        <f t="shared" si="0"/>
        <v>10.256410256410257</v>
      </c>
      <c r="K29" s="22">
        <v>72</v>
      </c>
      <c r="L29" s="23">
        <f t="shared" si="1"/>
        <v>26.094444444444445</v>
      </c>
      <c r="M29" s="23">
        <v>3.5</v>
      </c>
      <c r="N29" s="23">
        <f t="shared" si="2"/>
        <v>14</v>
      </c>
      <c r="O29" s="39">
        <f t="shared" si="3"/>
        <v>40.094444444444449</v>
      </c>
      <c r="P29" s="39">
        <f t="shared" si="4"/>
        <v>50.350854700854704</v>
      </c>
      <c r="Q29" s="23" t="s">
        <v>492</v>
      </c>
    </row>
    <row r="30" spans="1:17" ht="18.75" x14ac:dyDescent="0.25">
      <c r="A30" s="23">
        <v>16</v>
      </c>
      <c r="B30" s="32" t="s">
        <v>473</v>
      </c>
      <c r="C30" s="32" t="s">
        <v>90</v>
      </c>
      <c r="D30" s="32" t="s">
        <v>48</v>
      </c>
      <c r="E30" s="32" t="s">
        <v>217</v>
      </c>
      <c r="F30" s="32">
        <v>9</v>
      </c>
      <c r="G30" s="32">
        <v>17</v>
      </c>
      <c r="H30" s="18" t="s">
        <v>75</v>
      </c>
      <c r="I30" s="23">
        <v>18</v>
      </c>
      <c r="J30" s="46">
        <f t="shared" si="0"/>
        <v>9.2307692307692299</v>
      </c>
      <c r="K30" s="22">
        <v>60.76</v>
      </c>
      <c r="L30" s="23">
        <f t="shared" si="1"/>
        <v>30.921658986175114</v>
      </c>
      <c r="M30" s="23">
        <v>2.5</v>
      </c>
      <c r="N30" s="23">
        <f t="shared" si="2"/>
        <v>10</v>
      </c>
      <c r="O30" s="39">
        <f t="shared" si="3"/>
        <v>40.921658986175117</v>
      </c>
      <c r="P30" s="39">
        <f t="shared" si="4"/>
        <v>50.152428216944344</v>
      </c>
      <c r="Q30" s="23" t="s">
        <v>492</v>
      </c>
    </row>
    <row r="31" spans="1:17" ht="18.75" x14ac:dyDescent="0.25">
      <c r="A31" s="23">
        <v>17</v>
      </c>
      <c r="B31" s="32" t="s">
        <v>98</v>
      </c>
      <c r="C31" s="32" t="s">
        <v>79</v>
      </c>
      <c r="D31" s="32" t="s">
        <v>65</v>
      </c>
      <c r="E31" s="32" t="s">
        <v>209</v>
      </c>
      <c r="F31" s="32">
        <v>9</v>
      </c>
      <c r="G31" s="32">
        <v>12</v>
      </c>
      <c r="H31" s="18" t="s">
        <v>75</v>
      </c>
      <c r="I31" s="23">
        <v>21</v>
      </c>
      <c r="J31" s="46">
        <f t="shared" si="0"/>
        <v>10.76923076923077</v>
      </c>
      <c r="K31" s="22">
        <v>83.16</v>
      </c>
      <c r="L31" s="23">
        <f t="shared" si="1"/>
        <v>22.592592592592592</v>
      </c>
      <c r="M31" s="23">
        <v>4</v>
      </c>
      <c r="N31" s="23">
        <f t="shared" si="2"/>
        <v>16</v>
      </c>
      <c r="O31" s="39">
        <f t="shared" si="3"/>
        <v>38.592592592592595</v>
      </c>
      <c r="P31" s="39">
        <f t="shared" si="4"/>
        <v>49.361823361823369</v>
      </c>
      <c r="Q31" s="23" t="s">
        <v>490</v>
      </c>
    </row>
    <row r="32" spans="1:17" ht="18.75" x14ac:dyDescent="0.25">
      <c r="A32" s="23">
        <v>18</v>
      </c>
      <c r="B32" s="32" t="s">
        <v>460</v>
      </c>
      <c r="C32" s="32" t="s">
        <v>88</v>
      </c>
      <c r="D32" s="32" t="s">
        <v>94</v>
      </c>
      <c r="E32" s="32" t="s">
        <v>209</v>
      </c>
      <c r="F32" s="32">
        <v>9</v>
      </c>
      <c r="G32" s="32">
        <v>8</v>
      </c>
      <c r="H32" s="18" t="s">
        <v>75</v>
      </c>
      <c r="I32" s="23">
        <v>0</v>
      </c>
      <c r="J32" s="46">
        <f t="shared" si="0"/>
        <v>0</v>
      </c>
      <c r="K32" s="22">
        <v>66.540000000000006</v>
      </c>
      <c r="L32" s="23">
        <f t="shared" si="1"/>
        <v>28.235647730688303</v>
      </c>
      <c r="M32" s="23">
        <v>4.5</v>
      </c>
      <c r="N32" s="23">
        <f t="shared" si="2"/>
        <v>18</v>
      </c>
      <c r="O32" s="39">
        <f t="shared" si="3"/>
        <v>46.235647730688299</v>
      </c>
      <c r="P32" s="39">
        <f t="shared" si="4"/>
        <v>46.235647730688299</v>
      </c>
      <c r="Q32" s="23" t="s">
        <v>490</v>
      </c>
    </row>
    <row r="33" spans="1:17" ht="18.75" x14ac:dyDescent="0.25">
      <c r="A33" s="23">
        <v>19</v>
      </c>
      <c r="B33" s="32" t="s">
        <v>470</v>
      </c>
      <c r="C33" s="32" t="s">
        <v>64</v>
      </c>
      <c r="D33" s="32" t="s">
        <v>74</v>
      </c>
      <c r="E33" s="32" t="s">
        <v>217</v>
      </c>
      <c r="F33" s="32">
        <v>9</v>
      </c>
      <c r="G33" s="32">
        <v>13</v>
      </c>
      <c r="H33" s="18" t="s">
        <v>75</v>
      </c>
      <c r="I33" s="23">
        <v>5.5</v>
      </c>
      <c r="J33" s="46">
        <f t="shared" si="0"/>
        <v>2.8205128205128207</v>
      </c>
      <c r="K33" s="22">
        <v>64.97</v>
      </c>
      <c r="L33" s="23">
        <f t="shared" si="1"/>
        <v>28.917962136370633</v>
      </c>
      <c r="M33" s="23">
        <v>3</v>
      </c>
      <c r="N33" s="23">
        <f t="shared" si="2"/>
        <v>12</v>
      </c>
      <c r="O33" s="39">
        <f t="shared" si="3"/>
        <v>40.917962136370633</v>
      </c>
      <c r="P33" s="39">
        <f t="shared" si="4"/>
        <v>43.738474956883451</v>
      </c>
      <c r="Q33" s="23" t="s">
        <v>490</v>
      </c>
    </row>
    <row r="34" spans="1:17" ht="18.75" x14ac:dyDescent="0.25">
      <c r="A34" s="23">
        <v>20</v>
      </c>
      <c r="B34" s="32" t="s">
        <v>66</v>
      </c>
      <c r="C34" s="32" t="s">
        <v>34</v>
      </c>
      <c r="D34" s="32" t="s">
        <v>67</v>
      </c>
      <c r="E34" s="32" t="s">
        <v>209</v>
      </c>
      <c r="F34" s="32">
        <v>9</v>
      </c>
      <c r="G34" s="32">
        <v>12</v>
      </c>
      <c r="H34" s="18" t="s">
        <v>75</v>
      </c>
      <c r="I34" s="23">
        <v>11</v>
      </c>
      <c r="J34" s="46">
        <f t="shared" si="0"/>
        <v>5.6410256410256414</v>
      </c>
      <c r="K34" s="22">
        <v>73.739999999999995</v>
      </c>
      <c r="L34" s="23">
        <f t="shared" si="1"/>
        <v>25.478708977488473</v>
      </c>
      <c r="M34" s="23">
        <v>3</v>
      </c>
      <c r="N34" s="23">
        <f t="shared" si="2"/>
        <v>12</v>
      </c>
      <c r="O34" s="39">
        <f t="shared" si="3"/>
        <v>37.478708977488473</v>
      </c>
      <c r="P34" s="39">
        <f t="shared" si="4"/>
        <v>43.119734618514116</v>
      </c>
      <c r="Q34" s="23" t="s">
        <v>490</v>
      </c>
    </row>
    <row r="35" spans="1:17" ht="18.75" x14ac:dyDescent="0.25">
      <c r="A35" s="23">
        <v>21</v>
      </c>
      <c r="B35" s="32" t="s">
        <v>472</v>
      </c>
      <c r="C35" s="32" t="s">
        <v>421</v>
      </c>
      <c r="D35" s="32" t="s">
        <v>45</v>
      </c>
      <c r="E35" s="32" t="s">
        <v>217</v>
      </c>
      <c r="F35" s="32">
        <v>9</v>
      </c>
      <c r="G35" s="32">
        <v>17</v>
      </c>
      <c r="H35" s="18" t="s">
        <v>75</v>
      </c>
      <c r="I35" s="23">
        <v>8</v>
      </c>
      <c r="J35" s="46">
        <f t="shared" si="0"/>
        <v>4.1025641025641022</v>
      </c>
      <c r="K35" s="22">
        <v>67.33</v>
      </c>
      <c r="L35" s="23">
        <f t="shared" si="1"/>
        <v>27.904351700579237</v>
      </c>
      <c r="M35" s="23">
        <v>2</v>
      </c>
      <c r="N35" s="23">
        <f t="shared" si="2"/>
        <v>8</v>
      </c>
      <c r="O35" s="39">
        <f t="shared" si="3"/>
        <v>35.904351700579241</v>
      </c>
      <c r="P35" s="39">
        <f t="shared" si="4"/>
        <v>40.006915803143343</v>
      </c>
      <c r="Q35" s="23" t="s">
        <v>490</v>
      </c>
    </row>
    <row r="36" spans="1:17" ht="18.75" x14ac:dyDescent="0.25">
      <c r="A36" s="23">
        <v>22</v>
      </c>
      <c r="B36" s="32" t="s">
        <v>464</v>
      </c>
      <c r="C36" s="32" t="s">
        <v>52</v>
      </c>
      <c r="D36" s="32" t="s">
        <v>465</v>
      </c>
      <c r="E36" s="32" t="s">
        <v>211</v>
      </c>
      <c r="F36" s="32">
        <v>10</v>
      </c>
      <c r="G36" s="32">
        <v>9</v>
      </c>
      <c r="H36" s="18" t="s">
        <v>75</v>
      </c>
      <c r="I36" s="23">
        <v>18</v>
      </c>
      <c r="J36" s="46">
        <f t="shared" si="0"/>
        <v>9.2307692307692299</v>
      </c>
      <c r="K36" s="22">
        <v>0</v>
      </c>
      <c r="L36" s="23">
        <v>0</v>
      </c>
      <c r="M36" s="23">
        <v>0</v>
      </c>
      <c r="N36" s="23">
        <f t="shared" si="2"/>
        <v>0</v>
      </c>
      <c r="O36" s="39">
        <f t="shared" si="3"/>
        <v>0</v>
      </c>
      <c r="P36" s="39">
        <f t="shared" si="4"/>
        <v>9.2307692307692299</v>
      </c>
      <c r="Q36" s="23" t="s">
        <v>493</v>
      </c>
    </row>
    <row r="37" spans="1:17" ht="18.75" x14ac:dyDescent="0.25">
      <c r="A37" s="23">
        <v>23</v>
      </c>
      <c r="B37" s="32" t="s">
        <v>479</v>
      </c>
      <c r="C37" s="32" t="s">
        <v>418</v>
      </c>
      <c r="D37" s="32" t="s">
        <v>39</v>
      </c>
      <c r="E37" s="32" t="s">
        <v>204</v>
      </c>
      <c r="F37" s="32">
        <v>11</v>
      </c>
      <c r="G37" s="32" t="s">
        <v>304</v>
      </c>
      <c r="H37" s="18" t="s">
        <v>75</v>
      </c>
      <c r="I37" s="23">
        <v>16</v>
      </c>
      <c r="J37" s="46">
        <f t="shared" si="0"/>
        <v>8.2051282051282044</v>
      </c>
      <c r="K37" s="22">
        <v>0</v>
      </c>
      <c r="L37" s="23">
        <v>0</v>
      </c>
      <c r="M37" s="23">
        <v>0</v>
      </c>
      <c r="N37" s="23">
        <f t="shared" si="2"/>
        <v>0</v>
      </c>
      <c r="O37" s="39">
        <f t="shared" si="3"/>
        <v>0</v>
      </c>
      <c r="P37" s="39">
        <f t="shared" si="4"/>
        <v>8.2051282051282044</v>
      </c>
      <c r="Q37" s="23" t="s">
        <v>493</v>
      </c>
    </row>
    <row r="38" spans="1:17" ht="18.75" x14ac:dyDescent="0.25">
      <c r="A38" s="23">
        <v>24</v>
      </c>
      <c r="B38" s="32" t="s">
        <v>448</v>
      </c>
      <c r="C38" s="32" t="s">
        <v>53</v>
      </c>
      <c r="D38" s="32" t="s">
        <v>48</v>
      </c>
      <c r="E38" s="32" t="s">
        <v>209</v>
      </c>
      <c r="F38" s="32">
        <v>9</v>
      </c>
      <c r="G38" s="32">
        <v>2</v>
      </c>
      <c r="H38" s="18" t="s">
        <v>75</v>
      </c>
      <c r="I38" s="23">
        <v>13</v>
      </c>
      <c r="J38" s="46">
        <f t="shared" si="0"/>
        <v>6.666666666666667</v>
      </c>
      <c r="K38" s="6">
        <v>0</v>
      </c>
      <c r="L38" s="23">
        <v>0</v>
      </c>
      <c r="M38" s="6">
        <v>0</v>
      </c>
      <c r="N38" s="23">
        <f t="shared" si="2"/>
        <v>0</v>
      </c>
      <c r="O38" s="39">
        <f t="shared" si="3"/>
        <v>0</v>
      </c>
      <c r="P38" s="39">
        <f t="shared" si="4"/>
        <v>6.666666666666667</v>
      </c>
      <c r="Q38" s="23" t="s">
        <v>493</v>
      </c>
    </row>
    <row r="39" spans="1:17" ht="18.75" x14ac:dyDescent="0.25">
      <c r="A39" s="23">
        <v>25</v>
      </c>
      <c r="B39" s="32" t="s">
        <v>453</v>
      </c>
      <c r="C39" s="32" t="s">
        <v>90</v>
      </c>
      <c r="D39" s="32" t="s">
        <v>39</v>
      </c>
      <c r="E39" s="32" t="s">
        <v>209</v>
      </c>
      <c r="F39" s="32">
        <v>9</v>
      </c>
      <c r="G39" s="32">
        <v>2</v>
      </c>
      <c r="H39" s="18" t="s">
        <v>75</v>
      </c>
      <c r="I39" s="23">
        <v>11</v>
      </c>
      <c r="J39" s="46">
        <f t="shared" si="0"/>
        <v>5.6410256410256414</v>
      </c>
      <c r="K39" s="22">
        <v>0</v>
      </c>
      <c r="L39" s="23">
        <v>0</v>
      </c>
      <c r="M39" s="23">
        <v>0</v>
      </c>
      <c r="N39" s="23">
        <f t="shared" si="2"/>
        <v>0</v>
      </c>
      <c r="O39" s="39">
        <f t="shared" si="3"/>
        <v>0</v>
      </c>
      <c r="P39" s="39">
        <f t="shared" si="4"/>
        <v>5.6410256410256414</v>
      </c>
      <c r="Q39" s="23" t="s">
        <v>493</v>
      </c>
    </row>
    <row r="40" spans="1:17" ht="18.75" x14ac:dyDescent="0.25">
      <c r="A40" s="23">
        <v>26</v>
      </c>
      <c r="B40" s="32" t="s">
        <v>474</v>
      </c>
      <c r="C40" s="32" t="s">
        <v>53</v>
      </c>
      <c r="D40" s="32" t="s">
        <v>488</v>
      </c>
      <c r="E40" s="32" t="s">
        <v>211</v>
      </c>
      <c r="F40" s="32">
        <v>10</v>
      </c>
      <c r="G40" s="32">
        <v>17</v>
      </c>
      <c r="H40" s="18" t="s">
        <v>75</v>
      </c>
      <c r="I40" s="23">
        <v>3.5</v>
      </c>
      <c r="J40" s="46">
        <f t="shared" si="0"/>
        <v>1.7948717948717949</v>
      </c>
      <c r="K40" s="22">
        <v>0</v>
      </c>
      <c r="L40" s="23">
        <v>0</v>
      </c>
      <c r="M40" s="23">
        <v>0</v>
      </c>
      <c r="N40" s="23">
        <f t="shared" si="2"/>
        <v>0</v>
      </c>
      <c r="O40" s="39">
        <f t="shared" si="3"/>
        <v>0</v>
      </c>
      <c r="P40" s="39">
        <f t="shared" si="4"/>
        <v>1.7948717948717949</v>
      </c>
      <c r="Q40" s="23" t="s">
        <v>493</v>
      </c>
    </row>
    <row r="41" spans="1:17" ht="18.75" x14ac:dyDescent="0.25">
      <c r="A41" s="23">
        <v>27</v>
      </c>
      <c r="B41" s="32" t="s">
        <v>471</v>
      </c>
      <c r="C41" s="32" t="s">
        <v>71</v>
      </c>
      <c r="D41" s="32" t="s">
        <v>231</v>
      </c>
      <c r="E41" s="32" t="s">
        <v>211</v>
      </c>
      <c r="F41" s="32">
        <v>10</v>
      </c>
      <c r="G41" s="32">
        <v>17</v>
      </c>
      <c r="H41" s="18" t="s">
        <v>75</v>
      </c>
      <c r="I41" s="23">
        <v>3</v>
      </c>
      <c r="J41" s="46">
        <f t="shared" si="0"/>
        <v>1.5384615384615385</v>
      </c>
      <c r="K41" s="22">
        <v>0</v>
      </c>
      <c r="L41" s="23">
        <v>0</v>
      </c>
      <c r="M41" s="23">
        <v>0</v>
      </c>
      <c r="N41" s="23">
        <f t="shared" si="2"/>
        <v>0</v>
      </c>
      <c r="O41" s="39">
        <f t="shared" si="3"/>
        <v>0</v>
      </c>
      <c r="P41" s="39">
        <f t="shared" si="4"/>
        <v>1.5384615384615385</v>
      </c>
      <c r="Q41" s="23" t="s">
        <v>493</v>
      </c>
    </row>
    <row r="42" spans="1:17" ht="18.75" x14ac:dyDescent="0.25">
      <c r="A42" s="23">
        <v>28</v>
      </c>
      <c r="B42" s="32" t="s">
        <v>439</v>
      </c>
      <c r="C42" s="32" t="s">
        <v>440</v>
      </c>
      <c r="D42" s="32" t="s">
        <v>441</v>
      </c>
      <c r="E42" s="32" t="s">
        <v>211</v>
      </c>
      <c r="F42" s="32">
        <v>10</v>
      </c>
      <c r="G42" s="32">
        <v>1</v>
      </c>
      <c r="H42" s="16" t="s">
        <v>75</v>
      </c>
      <c r="I42" s="6">
        <v>0</v>
      </c>
      <c r="J42" s="46">
        <f t="shared" si="0"/>
        <v>0</v>
      </c>
      <c r="K42" s="6">
        <v>0</v>
      </c>
      <c r="L42" s="23">
        <v>0</v>
      </c>
      <c r="M42" s="6">
        <v>0</v>
      </c>
      <c r="N42" s="23">
        <f t="shared" si="2"/>
        <v>0</v>
      </c>
      <c r="O42" s="39">
        <f t="shared" si="3"/>
        <v>0</v>
      </c>
      <c r="P42" s="39">
        <f t="shared" si="4"/>
        <v>0</v>
      </c>
      <c r="Q42" s="23" t="s">
        <v>493</v>
      </c>
    </row>
    <row r="43" spans="1:17" ht="18.75" x14ac:dyDescent="0.25">
      <c r="A43" s="23">
        <v>29</v>
      </c>
      <c r="B43" s="32" t="s">
        <v>442</v>
      </c>
      <c r="C43" s="32" t="s">
        <v>443</v>
      </c>
      <c r="D43" s="32" t="s">
        <v>444</v>
      </c>
      <c r="E43" s="32" t="s">
        <v>211</v>
      </c>
      <c r="F43" s="32">
        <v>10</v>
      </c>
      <c r="G43" s="32">
        <v>1</v>
      </c>
      <c r="H43" s="16" t="s">
        <v>75</v>
      </c>
      <c r="I43" s="6">
        <v>0</v>
      </c>
      <c r="J43" s="46">
        <f t="shared" si="0"/>
        <v>0</v>
      </c>
      <c r="K43" s="6">
        <v>0</v>
      </c>
      <c r="L43" s="23">
        <v>0</v>
      </c>
      <c r="M43" s="6">
        <v>0</v>
      </c>
      <c r="N43" s="23">
        <f t="shared" si="2"/>
        <v>0</v>
      </c>
      <c r="O43" s="39">
        <f t="shared" si="3"/>
        <v>0</v>
      </c>
      <c r="P43" s="39">
        <f t="shared" si="4"/>
        <v>0</v>
      </c>
      <c r="Q43" s="23" t="s">
        <v>493</v>
      </c>
    </row>
    <row r="44" spans="1:17" ht="18.75" x14ac:dyDescent="0.25">
      <c r="A44" s="23">
        <v>30</v>
      </c>
      <c r="B44" s="32" t="s">
        <v>445</v>
      </c>
      <c r="C44" s="32" t="s">
        <v>49</v>
      </c>
      <c r="D44" s="32" t="s">
        <v>42</v>
      </c>
      <c r="E44" s="32" t="s">
        <v>211</v>
      </c>
      <c r="F44" s="32">
        <v>10</v>
      </c>
      <c r="G44" s="32">
        <v>1</v>
      </c>
      <c r="H44" s="18" t="s">
        <v>75</v>
      </c>
      <c r="I44" s="6">
        <v>0</v>
      </c>
      <c r="J44" s="46">
        <f t="shared" si="0"/>
        <v>0</v>
      </c>
      <c r="K44" s="6">
        <v>0</v>
      </c>
      <c r="L44" s="23">
        <v>0</v>
      </c>
      <c r="M44" s="6">
        <v>0</v>
      </c>
      <c r="N44" s="23">
        <f t="shared" si="2"/>
        <v>0</v>
      </c>
      <c r="O44" s="39">
        <f t="shared" si="3"/>
        <v>0</v>
      </c>
      <c r="P44" s="39">
        <f t="shared" si="4"/>
        <v>0</v>
      </c>
      <c r="Q44" s="23" t="s">
        <v>493</v>
      </c>
    </row>
    <row r="45" spans="1:17" ht="18.75" x14ac:dyDescent="0.25">
      <c r="A45" s="23">
        <v>31</v>
      </c>
      <c r="B45" s="32" t="s">
        <v>446</v>
      </c>
      <c r="C45" s="32" t="s">
        <v>92</v>
      </c>
      <c r="D45" s="32" t="s">
        <v>39</v>
      </c>
      <c r="E45" s="32" t="s">
        <v>217</v>
      </c>
      <c r="F45" s="32">
        <v>9</v>
      </c>
      <c r="G45" s="32">
        <v>2</v>
      </c>
      <c r="H45" s="18" t="s">
        <v>75</v>
      </c>
      <c r="I45" s="6">
        <v>0</v>
      </c>
      <c r="J45" s="46">
        <f t="shared" si="0"/>
        <v>0</v>
      </c>
      <c r="K45" s="6">
        <v>0</v>
      </c>
      <c r="L45" s="23">
        <v>0</v>
      </c>
      <c r="M45" s="6">
        <v>0</v>
      </c>
      <c r="N45" s="23">
        <f t="shared" si="2"/>
        <v>0</v>
      </c>
      <c r="O45" s="39">
        <f t="shared" si="3"/>
        <v>0</v>
      </c>
      <c r="P45" s="39">
        <f t="shared" si="4"/>
        <v>0</v>
      </c>
      <c r="Q45" s="23" t="s">
        <v>493</v>
      </c>
    </row>
    <row r="46" spans="1:17" ht="18.75" x14ac:dyDescent="0.25">
      <c r="A46" s="23">
        <v>32</v>
      </c>
      <c r="B46" s="32" t="s">
        <v>447</v>
      </c>
      <c r="C46" s="32" t="s">
        <v>78</v>
      </c>
      <c r="D46" s="32" t="s">
        <v>43</v>
      </c>
      <c r="E46" s="32" t="s">
        <v>204</v>
      </c>
      <c r="F46" s="32">
        <v>11</v>
      </c>
      <c r="G46" s="32">
        <v>2</v>
      </c>
      <c r="H46" s="18" t="s">
        <v>75</v>
      </c>
      <c r="I46" s="6">
        <v>0</v>
      </c>
      <c r="J46" s="46">
        <f t="shared" si="0"/>
        <v>0</v>
      </c>
      <c r="K46" s="6">
        <v>0</v>
      </c>
      <c r="L46" s="23">
        <v>0</v>
      </c>
      <c r="M46" s="6">
        <v>0</v>
      </c>
      <c r="N46" s="23">
        <f t="shared" si="2"/>
        <v>0</v>
      </c>
      <c r="O46" s="39">
        <f t="shared" si="3"/>
        <v>0</v>
      </c>
      <c r="P46" s="39">
        <f t="shared" si="4"/>
        <v>0</v>
      </c>
      <c r="Q46" s="23" t="s">
        <v>493</v>
      </c>
    </row>
    <row r="47" spans="1:17" ht="18.75" x14ac:dyDescent="0.25">
      <c r="A47" s="23">
        <v>33</v>
      </c>
      <c r="B47" s="32" t="s">
        <v>449</v>
      </c>
      <c r="C47" s="32" t="s">
        <v>100</v>
      </c>
      <c r="D47" s="32" t="s">
        <v>35</v>
      </c>
      <c r="E47" s="32" t="s">
        <v>450</v>
      </c>
      <c r="F47" s="32">
        <v>10</v>
      </c>
      <c r="G47" s="32">
        <v>2</v>
      </c>
      <c r="H47" s="18" t="s">
        <v>75</v>
      </c>
      <c r="I47" s="6">
        <v>0</v>
      </c>
      <c r="J47" s="46">
        <f t="shared" si="0"/>
        <v>0</v>
      </c>
      <c r="K47" s="6">
        <v>0</v>
      </c>
      <c r="L47" s="23">
        <v>0</v>
      </c>
      <c r="M47" s="6">
        <v>0</v>
      </c>
      <c r="N47" s="23">
        <f t="shared" si="2"/>
        <v>0</v>
      </c>
      <c r="O47" s="39">
        <f t="shared" si="3"/>
        <v>0</v>
      </c>
      <c r="P47" s="39">
        <f t="shared" si="4"/>
        <v>0</v>
      </c>
      <c r="Q47" s="23" t="s">
        <v>493</v>
      </c>
    </row>
    <row r="48" spans="1:17" ht="18.75" x14ac:dyDescent="0.25">
      <c r="A48" s="23">
        <v>34</v>
      </c>
      <c r="B48" s="32" t="s">
        <v>446</v>
      </c>
      <c r="C48" s="32" t="s">
        <v>38</v>
      </c>
      <c r="D48" s="32" t="s">
        <v>39</v>
      </c>
      <c r="E48" s="32" t="s">
        <v>217</v>
      </c>
      <c r="F48" s="32">
        <v>9</v>
      </c>
      <c r="G48" s="32">
        <v>2</v>
      </c>
      <c r="H48" s="18" t="s">
        <v>75</v>
      </c>
      <c r="I48" s="23">
        <v>0</v>
      </c>
      <c r="J48" s="46">
        <f t="shared" si="0"/>
        <v>0</v>
      </c>
      <c r="K48" s="6">
        <v>0</v>
      </c>
      <c r="L48" s="23">
        <v>0</v>
      </c>
      <c r="M48" s="6">
        <v>0</v>
      </c>
      <c r="N48" s="23">
        <f t="shared" si="2"/>
        <v>0</v>
      </c>
      <c r="O48" s="39">
        <f t="shared" si="3"/>
        <v>0</v>
      </c>
      <c r="P48" s="39">
        <f t="shared" si="4"/>
        <v>0</v>
      </c>
      <c r="Q48" s="23" t="s">
        <v>493</v>
      </c>
    </row>
    <row r="49" spans="1:17" ht="18.75" x14ac:dyDescent="0.25">
      <c r="A49" s="23">
        <v>35</v>
      </c>
      <c r="B49" s="32" t="s">
        <v>456</v>
      </c>
      <c r="C49" s="32" t="s">
        <v>90</v>
      </c>
      <c r="D49" s="32" t="s">
        <v>457</v>
      </c>
      <c r="E49" s="32" t="s">
        <v>205</v>
      </c>
      <c r="F49" s="32">
        <v>11</v>
      </c>
      <c r="G49" s="32">
        <v>2</v>
      </c>
      <c r="H49" s="18" t="s">
        <v>75</v>
      </c>
      <c r="I49" s="23">
        <v>0</v>
      </c>
      <c r="J49" s="46">
        <f t="shared" si="0"/>
        <v>0</v>
      </c>
      <c r="K49" s="22">
        <v>0</v>
      </c>
      <c r="L49" s="23">
        <v>0</v>
      </c>
      <c r="M49" s="23">
        <v>0</v>
      </c>
      <c r="N49" s="23">
        <f t="shared" si="2"/>
        <v>0</v>
      </c>
      <c r="O49" s="39">
        <f t="shared" si="3"/>
        <v>0</v>
      </c>
      <c r="P49" s="39">
        <f t="shared" si="4"/>
        <v>0</v>
      </c>
      <c r="Q49" s="23" t="s">
        <v>493</v>
      </c>
    </row>
    <row r="50" spans="1:17" ht="18.75" x14ac:dyDescent="0.25">
      <c r="A50" s="23">
        <v>36</v>
      </c>
      <c r="B50" s="32" t="s">
        <v>221</v>
      </c>
      <c r="C50" s="32" t="s">
        <v>100</v>
      </c>
      <c r="D50" s="32" t="s">
        <v>48</v>
      </c>
      <c r="E50" s="32" t="s">
        <v>206</v>
      </c>
      <c r="F50" s="32">
        <v>10</v>
      </c>
      <c r="G50" s="32">
        <v>3</v>
      </c>
      <c r="H50" s="18" t="s">
        <v>75</v>
      </c>
      <c r="I50" s="23">
        <v>0</v>
      </c>
      <c r="J50" s="46">
        <f t="shared" si="0"/>
        <v>0</v>
      </c>
      <c r="K50" s="22">
        <v>0</v>
      </c>
      <c r="L50" s="23">
        <v>0</v>
      </c>
      <c r="M50" s="23">
        <v>0</v>
      </c>
      <c r="N50" s="23">
        <f t="shared" si="2"/>
        <v>0</v>
      </c>
      <c r="O50" s="39">
        <f t="shared" si="3"/>
        <v>0</v>
      </c>
      <c r="P50" s="39">
        <f t="shared" si="4"/>
        <v>0</v>
      </c>
      <c r="Q50" s="23" t="s">
        <v>493</v>
      </c>
    </row>
    <row r="51" spans="1:17" ht="18.75" x14ac:dyDescent="0.25">
      <c r="A51" s="23">
        <v>37</v>
      </c>
      <c r="B51" s="32" t="s">
        <v>58</v>
      </c>
      <c r="C51" s="32" t="s">
        <v>59</v>
      </c>
      <c r="D51" s="32" t="s">
        <v>39</v>
      </c>
      <c r="E51" s="32" t="s">
        <v>206</v>
      </c>
      <c r="F51" s="32">
        <v>10</v>
      </c>
      <c r="G51" s="32">
        <v>10</v>
      </c>
      <c r="H51" s="18" t="s">
        <v>75</v>
      </c>
      <c r="I51" s="23">
        <v>0</v>
      </c>
      <c r="J51" s="46">
        <f t="shared" si="0"/>
        <v>0</v>
      </c>
      <c r="K51" s="22">
        <v>0</v>
      </c>
      <c r="L51" s="23">
        <v>0</v>
      </c>
      <c r="M51" s="23">
        <v>0</v>
      </c>
      <c r="N51" s="23">
        <f t="shared" si="2"/>
        <v>0</v>
      </c>
      <c r="O51" s="39">
        <f t="shared" si="3"/>
        <v>0</v>
      </c>
      <c r="P51" s="39">
        <f t="shared" si="4"/>
        <v>0</v>
      </c>
      <c r="Q51" s="23" t="s">
        <v>493</v>
      </c>
    </row>
    <row r="52" spans="1:17" ht="18.75" x14ac:dyDescent="0.25">
      <c r="A52" s="23">
        <v>38</v>
      </c>
      <c r="B52" s="32" t="s">
        <v>466</v>
      </c>
      <c r="C52" s="32" t="s">
        <v>467</v>
      </c>
      <c r="D52" s="32" t="s">
        <v>468</v>
      </c>
      <c r="E52" s="32" t="s">
        <v>211</v>
      </c>
      <c r="F52" s="32">
        <v>10</v>
      </c>
      <c r="G52" s="32">
        <v>11</v>
      </c>
      <c r="H52" s="18" t="s">
        <v>75</v>
      </c>
      <c r="I52" s="23">
        <v>0</v>
      </c>
      <c r="J52" s="46">
        <f t="shared" si="0"/>
        <v>0</v>
      </c>
      <c r="K52" s="22">
        <v>0</v>
      </c>
      <c r="L52" s="23">
        <v>0</v>
      </c>
      <c r="M52" s="23">
        <v>0</v>
      </c>
      <c r="N52" s="23">
        <f t="shared" si="2"/>
        <v>0</v>
      </c>
      <c r="O52" s="39">
        <f t="shared" si="3"/>
        <v>0</v>
      </c>
      <c r="P52" s="39">
        <f t="shared" si="4"/>
        <v>0</v>
      </c>
      <c r="Q52" s="23" t="s">
        <v>493</v>
      </c>
    </row>
    <row r="53" spans="1:17" ht="18.75" x14ac:dyDescent="0.25">
      <c r="A53" s="23">
        <v>39</v>
      </c>
      <c r="B53" s="32" t="s">
        <v>469</v>
      </c>
      <c r="C53" s="32" t="s">
        <v>93</v>
      </c>
      <c r="D53" s="32" t="s">
        <v>89</v>
      </c>
      <c r="E53" s="32" t="s">
        <v>204</v>
      </c>
      <c r="F53" s="32">
        <v>11</v>
      </c>
      <c r="G53" s="32">
        <v>12</v>
      </c>
      <c r="H53" s="18" t="s">
        <v>75</v>
      </c>
      <c r="I53" s="23">
        <v>0</v>
      </c>
      <c r="J53" s="46">
        <f t="shared" si="0"/>
        <v>0</v>
      </c>
      <c r="K53" s="22">
        <v>0</v>
      </c>
      <c r="L53" s="23">
        <v>0</v>
      </c>
      <c r="M53" s="23">
        <v>0</v>
      </c>
      <c r="N53" s="23">
        <f t="shared" si="2"/>
        <v>0</v>
      </c>
      <c r="O53" s="39">
        <f t="shared" si="3"/>
        <v>0</v>
      </c>
      <c r="P53" s="39">
        <f t="shared" si="4"/>
        <v>0</v>
      </c>
      <c r="Q53" s="23" t="s">
        <v>493</v>
      </c>
    </row>
    <row r="57" spans="1:17" x14ac:dyDescent="0.25">
      <c r="A57" s="11" t="s">
        <v>19</v>
      </c>
      <c r="B57" s="11"/>
      <c r="C57" s="11"/>
      <c r="D57" s="11"/>
      <c r="E57" s="11"/>
      <c r="F57" s="11"/>
      <c r="G57" s="11"/>
      <c r="H57" s="11"/>
      <c r="I57" s="11"/>
    </row>
    <row r="58" spans="1:17" x14ac:dyDescent="0.25">
      <c r="A58" s="11" t="s">
        <v>11</v>
      </c>
      <c r="B58" s="11"/>
      <c r="C58" s="11"/>
      <c r="D58" s="11"/>
      <c r="E58" s="11"/>
      <c r="F58" s="11"/>
      <c r="G58" s="11"/>
      <c r="H58" s="11"/>
      <c r="I58" s="11"/>
    </row>
    <row r="59" spans="1:17" x14ac:dyDescent="0.25">
      <c r="A59" s="11" t="s">
        <v>12</v>
      </c>
      <c r="B59" s="11"/>
      <c r="C59" s="11"/>
      <c r="D59" s="11"/>
      <c r="F59" s="11"/>
      <c r="G59" s="11"/>
      <c r="H59" s="11"/>
      <c r="I59" s="11"/>
    </row>
    <row r="60" spans="1:17" x14ac:dyDescent="0.25">
      <c r="A60" s="11" t="s">
        <v>23</v>
      </c>
      <c r="B60" s="11"/>
      <c r="C60" s="11"/>
      <c r="D60" s="11"/>
      <c r="F60" s="11"/>
      <c r="G60" s="11"/>
      <c r="H60" s="11"/>
      <c r="I60" s="11"/>
    </row>
    <row r="61" spans="1:17" x14ac:dyDescent="0.25">
      <c r="A61" s="11" t="s">
        <v>24</v>
      </c>
      <c r="B61" s="11"/>
      <c r="C61" s="11"/>
      <c r="D61" s="11"/>
      <c r="F61" s="11"/>
      <c r="G61" s="11"/>
      <c r="H61" s="11"/>
      <c r="I61" s="11"/>
    </row>
  </sheetData>
  <autoFilter ref="A12:Q53" xr:uid="{00000000-0009-0000-0000-000003000000}">
    <filterColumn colId="10" showButton="0"/>
    <filterColumn colId="12" showButton="0"/>
    <sortState xmlns:xlrd2="http://schemas.microsoft.com/office/spreadsheetml/2017/richdata2" ref="A17:Q53">
      <sortCondition descending="1" ref="P12:P53"/>
    </sortState>
  </autoFilter>
  <mergeCells count="23">
    <mergeCell ref="K12:L12"/>
    <mergeCell ref="M12:N12"/>
    <mergeCell ref="O12:O13"/>
    <mergeCell ref="P12:P13"/>
    <mergeCell ref="Q12:Q14"/>
    <mergeCell ref="K13:K14"/>
    <mergeCell ref="M13:M14"/>
    <mergeCell ref="F12:F14"/>
    <mergeCell ref="G12:G14"/>
    <mergeCell ref="H12:H14"/>
    <mergeCell ref="I12:I14"/>
    <mergeCell ref="J12:J13"/>
    <mergeCell ref="A9:E9"/>
    <mergeCell ref="A12:A14"/>
    <mergeCell ref="B12:B14"/>
    <mergeCell ref="C12:C14"/>
    <mergeCell ref="D12:D14"/>
    <mergeCell ref="E12:E14"/>
    <mergeCell ref="A3:Q3"/>
    <mergeCell ref="A4:Q4"/>
    <mergeCell ref="A5:Q5"/>
    <mergeCell ref="A7:F7"/>
    <mergeCell ref="B8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 юноши</vt:lpstr>
      <vt:lpstr>7-8 класс девушки</vt:lpstr>
      <vt:lpstr>9-11 класс юноши</vt:lpstr>
      <vt:lpstr>9-11 класс девушки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Пользователь</cp:lastModifiedBy>
  <cp:lastPrinted>2025-11-19T13:22:55Z</cp:lastPrinted>
  <dcterms:created xsi:type="dcterms:W3CDTF">2021-10-13T08:20:37Z</dcterms:created>
  <dcterms:modified xsi:type="dcterms:W3CDTF">2025-11-21T15:42:33Z</dcterms:modified>
</cp:coreProperties>
</file>